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omments/comment1.xml" ContentType="application/vnd.openxmlformats-officedocument.spreadsheetml.comments+xml"/>
  <Override PartName="/xl/worksheets/sheet8.xml" ContentType="application/vnd.openxmlformats-officedocument.spreadsheetml.worksheet+xml"/>
  <Override PartName="/xl/worksheets/sheet9.xml" ContentType="application/vnd.openxmlformats-officedocument.spreadsheetml.worksheet+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8800" windowHeight="12975" tabRatio="600" firstSheet="1" activeTab="2" autoFilterDateGrouping="1"/>
  </bookViews>
  <sheets>
    <sheet xmlns:r="http://schemas.openxmlformats.org/officeDocument/2006/relationships" name="会泽县" sheetId="1" state="visible" r:id="rId1"/>
    <sheet xmlns:r="http://schemas.openxmlformats.org/officeDocument/2006/relationships" name="宣威市" sheetId="2" state="visible" r:id="rId2"/>
    <sheet xmlns:r="http://schemas.openxmlformats.org/officeDocument/2006/relationships" name="师宗县" sheetId="3" state="visible" r:id="rId3"/>
    <sheet xmlns:r="http://schemas.openxmlformats.org/officeDocument/2006/relationships" name="罗平县" sheetId="4" state="visible" r:id="rId4"/>
    <sheet xmlns:r="http://schemas.openxmlformats.org/officeDocument/2006/relationships" name="陆良县" sheetId="5" state="visible" r:id="rId5"/>
    <sheet xmlns:r="http://schemas.openxmlformats.org/officeDocument/2006/relationships" name="马龙区" sheetId="6" state="visible" r:id="rId6"/>
    <sheet xmlns:r="http://schemas.openxmlformats.org/officeDocument/2006/relationships" name="麒麟区" sheetId="7" state="visible" r:id="rId7"/>
    <sheet xmlns:r="http://schemas.openxmlformats.org/officeDocument/2006/relationships" name="沾益区" sheetId="8" state="visible" r:id="rId8"/>
    <sheet xmlns:r="http://schemas.openxmlformats.org/officeDocument/2006/relationships" name="富源县" sheetId="9" state="visible" r:id="rId9"/>
  </sheets>
  <externalReferences>
    <externalReference xmlns:r="http://schemas.openxmlformats.org/officeDocument/2006/relationships" r:id="rId10"/>
    <externalReference xmlns:r="http://schemas.openxmlformats.org/officeDocument/2006/relationships" r:id="rId11"/>
  </externalReferences>
  <definedNames>
    <definedName name="首行">'[1]数据源1 勿动'!$A$1:$H$1</definedName>
    <definedName name="产业发展">'[2]数据源1 勿动'!$A$2:$A$9</definedName>
    <definedName name="_xlnm._FilterDatabase" localSheetId="0" hidden="1">'会泽县'!$A$4:$Z$570</definedName>
    <definedName name="_xlnm.Print_Titles" localSheetId="0">'会泽县'!$2:$4</definedName>
  </definedNames>
  <calcPr calcId="191029" fullCalcOnLoad="1"/>
</workbook>
</file>

<file path=xl/styles.xml><?xml version="1.0" encoding="utf-8"?>
<styleSheet xmlns="http://schemas.openxmlformats.org/spreadsheetml/2006/main">
  <numFmts count="8">
    <numFmt numFmtId="164" formatCode="0.0000_);[Red]\(0.0000\)"/>
    <numFmt numFmtId="165" formatCode="0_);[Red]\(0\)"/>
    <numFmt numFmtId="166" formatCode="0.00_ "/>
    <numFmt numFmtId="167" formatCode="0_ "/>
    <numFmt numFmtId="168" formatCode="0.00_);[Red]\(0.00\)"/>
    <numFmt numFmtId="169" formatCode="yyyy&quot;年&quot;m&quot;月&quot;;@"/>
    <numFmt numFmtId="170" formatCode="0.0_ "/>
    <numFmt numFmtId="171" formatCode="0.000_ "/>
  </numFmts>
  <fonts count="87">
    <font>
      <name val="宋体"/>
      <charset val="134"/>
      <color theme="1"/>
      <sz val="11"/>
      <scheme val="minor"/>
    </font>
    <font>
      <name val="方正小标宋_GBK"/>
      <charset val="134"/>
      <sz val="22"/>
    </font>
    <font>
      <name val="方正黑体_GBK"/>
      <charset val="134"/>
      <sz val="11"/>
    </font>
    <font>
      <name val="宋体"/>
      <charset val="134"/>
      <b val="1"/>
      <sz val="10"/>
    </font>
    <font>
      <name val="宋体"/>
      <charset val="134"/>
      <sz val="10"/>
    </font>
    <font>
      <name val="宋体"/>
      <charset val="134"/>
      <sz val="11"/>
    </font>
    <font>
      <name val="宋体"/>
      <charset val="134"/>
      <color theme="1"/>
      <sz val="10"/>
    </font>
    <font>
      <name val="宋体"/>
      <charset val="134"/>
      <b val="1"/>
      <color theme="1"/>
      <sz val="10"/>
    </font>
    <font>
      <name val="宋体"/>
      <charset val="134"/>
      <sz val="11"/>
      <scheme val="minor"/>
    </font>
    <font>
      <name val="方正小标宋_GBK"/>
      <charset val="134"/>
      <color theme="1"/>
      <sz val="22"/>
    </font>
    <font>
      <name val="方正黑体_GBK"/>
      <charset val="134"/>
      <color theme="1"/>
      <sz val="11"/>
    </font>
    <font>
      <name val="方正仿宋_GBK"/>
      <charset val="134"/>
      <b val="1"/>
      <color theme="1"/>
      <sz val="10"/>
    </font>
    <font>
      <name val="Times New Roman"/>
      <charset val="0"/>
      <color theme="1"/>
      <sz val="10"/>
    </font>
    <font>
      <name val="方正仿宋_GBK"/>
      <charset val="134"/>
      <color theme="1"/>
      <sz val="10"/>
    </font>
    <font>
      <name val="Times New Roman"/>
      <charset val="0"/>
      <b val="1"/>
      <color theme="1"/>
      <sz val="10"/>
    </font>
    <font>
      <name val="Times New Roman"/>
      <charset val="0"/>
      <color theme="1"/>
      <sz val="12"/>
    </font>
    <font>
      <name val="方正仿宋_GBK"/>
      <charset val="134"/>
      <color theme="1"/>
      <sz val="12"/>
    </font>
    <font>
      <name val="方正仿宋_GB2312"/>
      <charset val="134"/>
      <color theme="1"/>
      <sz val="10"/>
    </font>
    <font>
      <name val="方正仿宋_GBK"/>
      <charset val="134"/>
      <b val="1"/>
      <sz val="10"/>
    </font>
    <font>
      <name val="方正仿宋_GBK"/>
      <charset val="134"/>
      <sz val="10"/>
    </font>
    <font>
      <name val="Times New Roman"/>
      <charset val="0"/>
      <b val="1"/>
      <sz val="10"/>
    </font>
    <font>
      <name val="Times New Roman"/>
      <charset val="0"/>
      <sz val="10"/>
    </font>
    <font>
      <name val="Times New Roman"/>
      <charset val="0"/>
      <b val="1"/>
      <sz val="9"/>
    </font>
    <font>
      <name val="Times New Roman"/>
      <charset val="0"/>
      <sz val="12"/>
    </font>
    <font>
      <name val="Times New Roman"/>
      <charset val="0"/>
      <sz val="9"/>
    </font>
    <font>
      <name val="方正仿宋_GBK"/>
      <charset val="134"/>
      <sz val="11"/>
    </font>
    <font>
      <name val="Times New Roman"/>
      <charset val="0"/>
      <sz val="22"/>
    </font>
    <font>
      <name val="Times New Roman"/>
      <charset val="0"/>
      <color indexed="8"/>
      <sz val="10"/>
    </font>
    <font>
      <name val="仿宋_GB2312"/>
      <charset val="134"/>
      <color theme="1"/>
      <sz val="10"/>
    </font>
    <font>
      <name val="Times New Roman"/>
      <charset val="0"/>
      <color rgb="FF000000"/>
      <sz val="10"/>
    </font>
    <font>
      <name val="仿宋_GB2312"/>
      <charset val="134"/>
      <sz val="10"/>
    </font>
    <font>
      <name val="仿宋_GB2312"/>
      <charset val="134"/>
      <color rgb="FF000000"/>
      <sz val="10"/>
    </font>
    <font>
      <name val="Times New Roman"/>
      <charset val="0"/>
      <b val="1"/>
      <color indexed="8"/>
      <sz val="10"/>
    </font>
    <font>
      <name val="Times New Roman"/>
      <charset val="0"/>
      <b val="1"/>
      <color rgb="FF000000"/>
      <sz val="10"/>
    </font>
    <font>
      <name val="Times New Roman"/>
      <charset val="0"/>
      <color indexed="8"/>
      <sz val="9"/>
    </font>
    <font>
      <name val="仿宋_GB2312"/>
      <charset val="134"/>
      <sz val="9"/>
    </font>
    <font>
      <name val="Times New Roman"/>
      <charset val="0"/>
      <color indexed="8"/>
      <sz val="12"/>
    </font>
    <font>
      <name val="Times New Roman"/>
      <charset val="0"/>
      <color theme="1"/>
      <sz val="9"/>
    </font>
    <font>
      <name val="Times New Roman"/>
      <charset val="0"/>
      <color theme="1"/>
      <sz val="22"/>
    </font>
    <font>
      <name val="Times New Roman"/>
      <charset val="0"/>
      <color theme="1"/>
      <sz val="11"/>
    </font>
    <font>
      <name val="方正仿宋_GBK"/>
      <charset val="134"/>
      <b val="1"/>
      <color rgb="FF000000"/>
      <sz val="10"/>
    </font>
    <font>
      <name val="方正仿宋_GBK"/>
      <charset val="134"/>
      <color rgb="FF000000"/>
      <sz val="10"/>
    </font>
    <font>
      <name val="Times New Roman"/>
      <charset val="0"/>
      <b val="1"/>
      <sz val="24"/>
    </font>
    <font>
      <name val="Times New Roman"/>
      <charset val="0"/>
      <b val="1"/>
      <sz val="11"/>
    </font>
    <font>
      <name val="宋体"/>
      <charset val="134"/>
      <color indexed="8"/>
      <sz val="10"/>
    </font>
    <font>
      <name val="宋体"/>
      <charset val="134"/>
      <color rgb="FFFF0000"/>
      <sz val="10"/>
    </font>
    <font>
      <name val="宋体"/>
      <charset val="134"/>
      <color rgb="FF000000"/>
      <sz val="10"/>
    </font>
    <font>
      <name val="Times New Roman"/>
      <charset val="0"/>
      <sz val="8"/>
    </font>
    <font>
      <name val="方正仿宋_GBK"/>
      <charset val="134"/>
      <color rgb="FFFF0000"/>
      <sz val="8"/>
    </font>
    <font>
      <name val="方正仿宋_GBK"/>
      <charset val="134"/>
      <sz val="8"/>
    </font>
    <font>
      <name val="方正仿宋_GBK"/>
      <charset val="134"/>
      <b val="1"/>
      <sz val="12"/>
    </font>
    <font>
      <name val="方正仿宋_GBK"/>
      <charset val="134"/>
      <b val="1"/>
      <sz val="11"/>
    </font>
    <font>
      <name val="Times New Roman"/>
      <charset val="0"/>
      <sz val="11"/>
    </font>
    <font>
      <name val="方正黑体_GBK"/>
      <charset val="134"/>
      <sz val="10"/>
    </font>
    <font>
      <name val="方正黑体_GBK"/>
      <charset val="134"/>
      <b val="1"/>
      <sz val="9"/>
    </font>
    <font>
      <name val="宋体"/>
      <charset val="134"/>
      <color rgb="FFFF0000"/>
      <sz val="9"/>
    </font>
    <font>
      <name val="Times New Roman"/>
      <charset val="0"/>
      <color rgb="FFFF0000"/>
      <sz val="10"/>
    </font>
    <font>
      <name val="宋体"/>
      <charset val="134"/>
      <color theme="1"/>
      <sz val="10"/>
      <scheme val="minor"/>
    </font>
    <font>
      <name val="宋体"/>
      <charset val="134"/>
      <sz val="10"/>
      <scheme val="minor"/>
    </font>
    <font>
      <name val="方正小标宋_GBK"/>
      <charset val="134"/>
      <sz val="24"/>
    </font>
    <font>
      <name val="宋体"/>
      <charset val="134"/>
      <sz val="9"/>
    </font>
    <font>
      <name val="方正仿宋_GBK"/>
      <charset val="134"/>
      <sz val="9"/>
    </font>
    <font>
      <name val="方正仿宋_GBK"/>
      <charset val="134"/>
      <sz val="6"/>
    </font>
    <font>
      <name val="宋体"/>
      <charset val="134"/>
      <sz val="8"/>
    </font>
    <font>
      <name val="方正仿宋_GBK"/>
      <charset val="134"/>
      <sz val="7"/>
    </font>
    <font>
      <name val="宋体"/>
      <charset val="134"/>
      <color rgb="FF0000FF"/>
      <sz val="11"/>
      <u val="single"/>
      <scheme val="minor"/>
    </font>
    <font>
      <name val="宋体"/>
      <charset val="134"/>
      <color rgb="FF800080"/>
      <sz val="11"/>
      <u val="single"/>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sz val="12"/>
    </font>
    <font>
      <name val="等线"/>
      <charset val="134"/>
      <color rgb="FF000000"/>
      <sz val="11"/>
    </font>
    <font>
      <name val="Arial"/>
      <charset val="0"/>
      <sz val="10"/>
    </font>
    <font>
      <name val="宋体"/>
      <charset val="134"/>
      <sz val="10"/>
    </font>
  </fonts>
  <fills count="35">
    <fill>
      <patternFill/>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diagonal/>
    </border>
    <border>
      <left style="thin">
        <color auto="1"/>
      </left>
      <right style="thin">
        <color indexed="8"/>
      </right>
      <top style="thin">
        <color indexed="8"/>
      </top>
      <bottom style="thin">
        <color indexed="8"/>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auto="1"/>
      </top>
      <bottom style="thin">
        <color auto="1"/>
      </bottom>
      <diagonal/>
    </border>
    <border>
      <left style="thin">
        <color auto="1"/>
      </left>
      <right style="thin">
        <color auto="1"/>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top/>
      <bottom style="thin">
        <color auto="1"/>
      </bottom>
      <diagonal/>
    </border>
    <border>
      <left/>
      <right/>
      <top/>
      <bottom style="thin">
        <color auto="1"/>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indexed="8"/>
      </right>
      <top style="thin">
        <color auto="1"/>
      </top>
      <bottom style="thin">
        <color indexed="8"/>
      </bottom>
      <diagonal/>
    </border>
    <border>
      <left style="thin">
        <color indexed="8"/>
      </left>
      <right style="thin">
        <color auto="1"/>
      </right>
      <top style="thin">
        <color auto="1"/>
      </top>
      <bottom style="thin">
        <color auto="1"/>
      </bottom>
      <diagonal/>
    </border>
    <border>
      <left style="thin">
        <color auto="1"/>
      </left>
      <right/>
      <top/>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style="thin">
        <color auto="1"/>
      </right>
      <top style="thin">
        <color indexed="8"/>
      </top>
      <bottom/>
      <diagonal/>
    </border>
  </borders>
  <cellStyleXfs count="54">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65" fillId="0" borderId="0" applyAlignment="1">
      <alignment vertical="center"/>
    </xf>
    <xf numFmtId="0" fontId="66" fillId="0" borderId="0" applyAlignment="1">
      <alignment vertical="center"/>
    </xf>
    <xf numFmtId="0" fontId="0" fillId="4" borderId="33" applyAlignment="1">
      <alignment vertical="center"/>
    </xf>
    <xf numFmtId="0" fontId="67" fillId="0" borderId="0" applyAlignment="1">
      <alignment vertical="center"/>
    </xf>
    <xf numFmtId="0" fontId="68" fillId="0" borderId="0" applyAlignment="1">
      <alignment vertical="center"/>
    </xf>
    <xf numFmtId="0" fontId="69" fillId="0" borderId="0" applyAlignment="1">
      <alignment vertical="center"/>
    </xf>
    <xf numFmtId="0" fontId="70" fillId="0" borderId="34" applyAlignment="1">
      <alignment vertical="center"/>
    </xf>
    <xf numFmtId="0" fontId="71" fillId="0" borderId="34" applyAlignment="1">
      <alignment vertical="center"/>
    </xf>
    <xf numFmtId="0" fontId="72" fillId="0" borderId="35" applyAlignment="1">
      <alignment vertical="center"/>
    </xf>
    <xf numFmtId="0" fontId="72" fillId="0" borderId="0" applyAlignment="1">
      <alignment vertical="center"/>
    </xf>
    <xf numFmtId="0" fontId="73" fillId="5" borderId="36" applyAlignment="1">
      <alignment vertical="center"/>
    </xf>
    <xf numFmtId="0" fontId="74" fillId="6" borderId="37" applyAlignment="1">
      <alignment vertical="center"/>
    </xf>
    <xf numFmtId="0" fontId="75" fillId="6" borderId="36" applyAlignment="1">
      <alignment vertical="center"/>
    </xf>
    <xf numFmtId="0" fontId="76" fillId="7" borderId="38" applyAlignment="1">
      <alignment vertical="center"/>
    </xf>
    <xf numFmtId="0" fontId="77" fillId="0" borderId="39" applyAlignment="1">
      <alignment vertical="center"/>
    </xf>
    <xf numFmtId="0" fontId="78" fillId="0" borderId="40" applyAlignment="1">
      <alignment vertical="center"/>
    </xf>
    <xf numFmtId="0" fontId="79" fillId="8" borderId="0" applyAlignment="1">
      <alignment vertical="center"/>
    </xf>
    <xf numFmtId="0" fontId="80" fillId="9" borderId="0" applyAlignment="1">
      <alignment vertical="center"/>
    </xf>
    <xf numFmtId="0" fontId="81" fillId="10" borderId="0" applyAlignment="1">
      <alignment vertical="center"/>
    </xf>
    <xf numFmtId="0" fontId="82" fillId="11" borderId="0" applyAlignment="1">
      <alignment vertical="center"/>
    </xf>
    <xf numFmtId="0" fontId="0" fillId="12" borderId="0" applyAlignment="1">
      <alignment vertical="center"/>
    </xf>
    <xf numFmtId="0" fontId="0" fillId="13" borderId="0" applyAlignment="1">
      <alignment vertical="center"/>
    </xf>
    <xf numFmtId="0" fontId="82" fillId="14" borderId="0" applyAlignment="1">
      <alignment vertical="center"/>
    </xf>
    <xf numFmtId="0" fontId="82" fillId="15" borderId="0" applyAlignment="1">
      <alignment vertical="center"/>
    </xf>
    <xf numFmtId="0" fontId="0" fillId="16" borderId="0" applyAlignment="1">
      <alignment vertical="center"/>
    </xf>
    <xf numFmtId="0" fontId="0" fillId="17" borderId="0" applyAlignment="1">
      <alignment vertical="center"/>
    </xf>
    <xf numFmtId="0" fontId="82" fillId="18" borderId="0" applyAlignment="1">
      <alignment vertical="center"/>
    </xf>
    <xf numFmtId="0" fontId="82" fillId="19" borderId="0" applyAlignment="1">
      <alignment vertical="center"/>
    </xf>
    <xf numFmtId="0" fontId="0" fillId="20" borderId="0" applyAlignment="1">
      <alignment vertical="center"/>
    </xf>
    <xf numFmtId="0" fontId="0" fillId="21" borderId="0" applyAlignment="1">
      <alignment vertical="center"/>
    </xf>
    <xf numFmtId="0" fontId="82" fillId="22" borderId="0" applyAlignment="1">
      <alignment vertical="center"/>
    </xf>
    <xf numFmtId="0" fontId="82" fillId="23" borderId="0" applyAlignment="1">
      <alignment vertical="center"/>
    </xf>
    <xf numFmtId="0" fontId="0" fillId="24" borderId="0" applyAlignment="1">
      <alignment vertical="center"/>
    </xf>
    <xf numFmtId="0" fontId="0" fillId="25" borderId="0" applyAlignment="1">
      <alignment vertical="center"/>
    </xf>
    <xf numFmtId="0" fontId="82" fillId="26" borderId="0" applyAlignment="1">
      <alignment vertical="center"/>
    </xf>
    <xf numFmtId="0" fontId="82" fillId="27" borderId="0" applyAlignment="1">
      <alignment vertical="center"/>
    </xf>
    <xf numFmtId="0" fontId="0" fillId="28" borderId="0" applyAlignment="1">
      <alignment vertical="center"/>
    </xf>
    <xf numFmtId="0" fontId="0" fillId="29" borderId="0" applyAlignment="1">
      <alignment vertical="center"/>
    </xf>
    <xf numFmtId="0" fontId="82" fillId="30" borderId="0" applyAlignment="1">
      <alignment vertical="center"/>
    </xf>
    <xf numFmtId="0" fontId="82" fillId="31" borderId="0" applyAlignment="1">
      <alignment vertical="center"/>
    </xf>
    <xf numFmtId="0" fontId="0" fillId="32" borderId="0" applyAlignment="1">
      <alignment vertical="center"/>
    </xf>
    <xf numFmtId="0" fontId="0" fillId="33" borderId="0" applyAlignment="1">
      <alignment vertical="center"/>
    </xf>
    <xf numFmtId="0" fontId="82" fillId="34" borderId="0" applyAlignment="1">
      <alignment vertical="center"/>
    </xf>
    <xf numFmtId="0" fontId="0" fillId="0" borderId="0" applyAlignment="1">
      <alignment vertical="center"/>
    </xf>
    <xf numFmtId="0" fontId="83" fillId="0" borderId="0" applyAlignment="1">
      <alignment vertical="center"/>
    </xf>
    <xf numFmtId="0" fontId="83" fillId="0" borderId="0" applyProtection="1">
      <protection locked="0" hidden="0"/>
    </xf>
    <xf numFmtId="0" fontId="84" fillId="0" borderId="0" applyProtection="1">
      <protection locked="0" hidden="0"/>
    </xf>
    <xf numFmtId="0" fontId="85" fillId="0" borderId="0" applyAlignment="1">
      <alignment vertical="center"/>
    </xf>
  </cellStyleXfs>
  <cellXfs count="710">
    <xf numFmtId="0" fontId="0" fillId="0" borderId="0" applyAlignment="1" pivotButton="0" quotePrefix="0" xfId="0">
      <alignment vertical="center"/>
    </xf>
    <xf numFmtId="0" fontId="0" fillId="0" borderId="0" pivotButton="0" quotePrefix="0" xfId="0"/>
    <xf numFmtId="0" fontId="1" fillId="0" borderId="0" applyAlignment="1" pivotButton="0" quotePrefix="0" xfId="0">
      <alignment horizontal="center" vertical="center" wrapText="1"/>
    </xf>
    <xf numFmtId="0" fontId="2" fillId="0" borderId="1" applyAlignment="1" pivotButton="0" quotePrefix="0" xfId="0">
      <alignment horizontal="center" vertical="center" wrapText="1"/>
    </xf>
    <xf numFmtId="0" fontId="0" fillId="0" borderId="2" pivotButton="0" quotePrefix="0" xfId="0"/>
    <xf numFmtId="0" fontId="0" fillId="0" borderId="3" pivotButton="0" quotePrefix="0" xfId="0"/>
    <xf numFmtId="0" fontId="3" fillId="0" borderId="1" applyAlignment="1" pivotButton="0" quotePrefix="0" xfId="0">
      <alignment horizontal="center" vertical="center" wrapText="1"/>
    </xf>
    <xf numFmtId="0" fontId="0" fillId="0" borderId="4" pivotButton="0" quotePrefix="0" xfId="0"/>
    <xf numFmtId="0" fontId="3" fillId="0" borderId="1" applyAlignment="1" pivotButton="0" quotePrefix="0" xfId="0">
      <alignment horizontal="left" vertical="center" wrapText="1"/>
    </xf>
    <xf numFmtId="0" fontId="4" fillId="0" borderId="1" applyAlignment="1" pivotButton="0" quotePrefix="0" xfId="0">
      <alignment horizontal="center" vertical="center" wrapText="1"/>
    </xf>
    <xf numFmtId="164" fontId="4" fillId="0" borderId="1" applyAlignment="1" pivotButton="0" quotePrefix="0" xfId="0">
      <alignment horizontal="left" vertical="center" wrapText="1"/>
    </xf>
    <xf numFmtId="0" fontId="4" fillId="0" borderId="1" applyAlignment="1" pivotButton="0" quotePrefix="0" xfId="0">
      <alignment horizontal="left" vertical="center" wrapText="1"/>
    </xf>
    <xf numFmtId="164" fontId="4" fillId="0" borderId="1" applyAlignment="1" applyProtection="1" pivotButton="0" quotePrefix="0" xfId="0">
      <alignment horizontal="center" vertical="center" wrapText="1"/>
      <protection locked="0" hidden="0"/>
    </xf>
    <xf numFmtId="0" fontId="5" fillId="0" borderId="1" applyAlignment="1" pivotButton="0" quotePrefix="0" xfId="0">
      <alignment horizontal="justify" vertical="center"/>
    </xf>
    <xf numFmtId="0" fontId="4" fillId="0" borderId="5" applyAlignment="1" pivotButton="0" quotePrefix="0" xfId="0">
      <alignment horizontal="center" vertical="center" wrapText="1"/>
    </xf>
    <xf numFmtId="0" fontId="4" fillId="0" borderId="3" applyAlignment="1" pivotButton="0" quotePrefix="0" xfId="0">
      <alignment horizontal="center" vertical="center" wrapText="1"/>
    </xf>
    <xf numFmtId="0" fontId="4" fillId="0" borderId="3" applyAlignment="1" pivotButton="0" quotePrefix="0" xfId="0">
      <alignment horizontal="left" vertical="center" wrapText="1"/>
    </xf>
    <xf numFmtId="0" fontId="4" fillId="0" borderId="5" applyAlignment="1" pivotButton="0" quotePrefix="0" xfId="0">
      <alignment horizontal="left" vertical="center" wrapText="1"/>
    </xf>
    <xf numFmtId="0" fontId="4" fillId="0" borderId="6" applyAlignment="1" pivotButton="0" quotePrefix="0" xfId="0">
      <alignment horizontal="left" vertical="center" wrapText="1"/>
    </xf>
    <xf numFmtId="165" fontId="4" fillId="0" borderId="1" applyAlignment="1" pivotButton="0" quotePrefix="0" xfId="0">
      <alignment horizontal="center" vertical="center" wrapText="1"/>
    </xf>
    <xf numFmtId="0" fontId="4" fillId="0" borderId="1" applyAlignment="1" applyProtection="1" pivotButton="0" quotePrefix="0" xfId="0">
      <alignment horizontal="center" vertical="center" wrapText="1"/>
      <protection locked="0" hidden="0"/>
    </xf>
    <xf numFmtId="164" fontId="4" fillId="0" borderId="1" applyAlignment="1" pivotButton="0" quotePrefix="0" xfId="0">
      <alignment horizontal="center" vertical="center" wrapText="1"/>
    </xf>
    <xf numFmtId="0" fontId="0" fillId="0" borderId="7" pivotButton="0" quotePrefix="0" xfId="0"/>
    <xf numFmtId="0" fontId="4" fillId="0" borderId="1" applyAlignment="1" pivotButton="0" quotePrefix="0" xfId="0">
      <alignment horizontal="center" vertical="center" wrapText="1" shrinkToFit="1"/>
    </xf>
    <xf numFmtId="164" fontId="4" fillId="0" borderId="1" applyAlignment="1" applyProtection="1" pivotButton="0" quotePrefix="0" xfId="50">
      <alignment horizontal="center" vertical="center" wrapText="1"/>
      <protection locked="0" hidden="0"/>
    </xf>
    <xf numFmtId="0" fontId="4" fillId="0" borderId="1" applyAlignment="1" pivotButton="0" quotePrefix="0" xfId="0">
      <alignment horizontal="left" vertical="center" wrapText="1" shrinkToFit="1"/>
    </xf>
    <xf numFmtId="0" fontId="4" fillId="0" borderId="1" applyAlignment="1" pivotButton="0" quotePrefix="0" xfId="0">
      <alignment vertical="center" wrapText="1"/>
    </xf>
    <xf numFmtId="0" fontId="4" fillId="0" borderId="1" applyAlignment="1" pivotButton="0" quotePrefix="0" xfId="0">
      <alignment horizontal="center" vertical="center"/>
    </xf>
    <xf numFmtId="0" fontId="4" fillId="0" borderId="5" applyAlignment="1" applyProtection="1" pivotButton="0" quotePrefix="0" xfId="0">
      <alignment horizontal="left" vertical="center" wrapText="1"/>
      <protection locked="0" hidden="0"/>
    </xf>
    <xf numFmtId="164" fontId="4" fillId="0" borderId="5" applyAlignment="1" applyProtection="1" pivotButton="0" quotePrefix="0" xfId="0">
      <alignment horizontal="center" vertical="center" wrapText="1"/>
      <protection locked="0" hidden="0"/>
    </xf>
    <xf numFmtId="0" fontId="4" fillId="0" borderId="3" applyAlignment="1" pivotButton="0" quotePrefix="0" xfId="0">
      <alignment horizontal="center" vertical="center" wrapText="1" shrinkToFit="1"/>
    </xf>
    <xf numFmtId="0" fontId="4" fillId="0" borderId="6" applyAlignment="1" pivotButton="0" quotePrefix="0" xfId="0">
      <alignment horizontal="center" vertical="center" wrapText="1"/>
    </xf>
    <xf numFmtId="0" fontId="4" fillId="0" borderId="8" applyAlignment="1" pivotButton="0" quotePrefix="0" xfId="0">
      <alignment horizontal="center" vertical="center" wrapText="1"/>
    </xf>
    <xf numFmtId="166" fontId="4" fillId="0" borderId="1" applyAlignment="1" pivotButton="0" quotePrefix="0" xfId="0">
      <alignment horizontal="center" vertical="center" wrapText="1"/>
    </xf>
    <xf numFmtId="166" fontId="3" fillId="0" borderId="1" applyAlignment="1" pivotButton="0" quotePrefix="0" xfId="0">
      <alignment horizontal="center" vertical="center" wrapText="1"/>
    </xf>
    <xf numFmtId="166" fontId="4" fillId="0" borderId="3" applyAlignment="1" pivotButton="0" quotePrefix="0" xfId="0">
      <alignment horizontal="center" vertical="center" wrapText="1"/>
    </xf>
    <xf numFmtId="166" fontId="4" fillId="0" borderId="1" applyAlignment="1" pivotButton="0" quotePrefix="0" xfId="0">
      <alignment horizontal="left" vertical="center" wrapText="1"/>
    </xf>
    <xf numFmtId="166" fontId="4" fillId="0" borderId="3" applyAlignment="1" pivotButton="0" quotePrefix="0" xfId="0">
      <alignment vertical="center"/>
    </xf>
    <xf numFmtId="166" fontId="4" fillId="0" borderId="3" applyAlignment="1" pivotButton="0" quotePrefix="0" xfId="0">
      <alignment horizontal="center" vertical="center"/>
    </xf>
    <xf numFmtId="0" fontId="4" fillId="0" borderId="7" applyAlignment="1" pivotButton="0" quotePrefix="0" xfId="0">
      <alignment horizontal="left" vertical="center" wrapText="1"/>
    </xf>
    <xf numFmtId="164" fontId="4" fillId="0" borderId="1" applyAlignment="1" applyProtection="1" pivotButton="0" quotePrefix="0" xfId="50">
      <alignment horizontal="left" vertical="center" wrapText="1"/>
      <protection locked="0" hidden="0"/>
    </xf>
    <xf numFmtId="164" fontId="4" fillId="0" borderId="1" applyAlignment="1" applyProtection="1" pivotButton="0" quotePrefix="0" xfId="50">
      <alignment horizontal="justify" vertical="center" wrapText="1"/>
      <protection locked="0" hidden="0"/>
    </xf>
    <xf numFmtId="166" fontId="4" fillId="0" borderId="9" applyAlignment="1" pivotButton="0" quotePrefix="0" xfId="0">
      <alignment horizontal="center" vertical="center" wrapText="1"/>
    </xf>
    <xf numFmtId="166" fontId="4" fillId="0" borderId="1" applyAlignment="1" pivotButton="0" quotePrefix="0" xfId="0">
      <alignment horizontal="center" vertical="center"/>
    </xf>
    <xf numFmtId="166" fontId="4" fillId="0" borderId="5" applyAlignment="1" pivotButton="0" quotePrefix="0" xfId="0">
      <alignment horizontal="center" vertical="center" wrapText="1"/>
    </xf>
    <xf numFmtId="166" fontId="4" fillId="0" borderId="5" applyAlignment="1" applyProtection="1" pivotButton="0" quotePrefix="0" xfId="0">
      <alignment horizontal="center" vertical="center" wrapText="1"/>
      <protection locked="0" hidden="0"/>
    </xf>
    <xf numFmtId="164" fontId="4" fillId="0" borderId="3" applyAlignment="1" applyProtection="1" pivotButton="0" quotePrefix="0" xfId="50">
      <alignment horizontal="justify" vertical="center" wrapText="1"/>
      <protection locked="0" hidden="0"/>
    </xf>
    <xf numFmtId="166" fontId="4" fillId="0" borderId="1" applyAlignment="1" applyProtection="1" pivotButton="0" quotePrefix="0" xfId="0">
      <alignment horizontal="center" vertical="center" wrapText="1"/>
      <protection locked="0" hidden="0"/>
    </xf>
    <xf numFmtId="0" fontId="6" fillId="0" borderId="5" applyAlignment="1" pivotButton="0" quotePrefix="0" xfId="0">
      <alignment horizontal="center" vertical="center" wrapText="1"/>
    </xf>
    <xf numFmtId="0" fontId="7" fillId="0" borderId="3" applyAlignment="1" pivotButton="0" quotePrefix="0" xfId="0">
      <alignment horizontal="center" vertical="center" wrapText="1"/>
    </xf>
    <xf numFmtId="166" fontId="4" fillId="0" borderId="8" applyAlignment="1" pivotButton="0" quotePrefix="0" xfId="0">
      <alignment horizontal="center" vertical="center" wrapText="1"/>
    </xf>
    <xf numFmtId="166" fontId="4" fillId="0" borderId="1" applyAlignment="1" pivotButton="0" quotePrefix="0" xfId="0">
      <alignment vertical="center"/>
    </xf>
    <xf numFmtId="166" fontId="4" fillId="0" borderId="0" applyAlignment="1" pivotButton="0" quotePrefix="0" xfId="0">
      <alignment vertical="center"/>
    </xf>
    <xf numFmtId="0" fontId="4" fillId="0" borderId="1" applyAlignment="1" pivotButton="0" quotePrefix="0" xfId="0">
      <alignment horizontal="justify" vertical="center" wrapText="1" shrinkToFit="1"/>
    </xf>
    <xf numFmtId="165" fontId="4" fillId="0" borderId="1" applyAlignment="1" pivotButton="0" quotePrefix="0" xfId="0">
      <alignment horizontal="left" vertical="center" wrapText="1"/>
    </xf>
    <xf numFmtId="167" fontId="4" fillId="0" borderId="1" applyAlignment="1" pivotButton="0" quotePrefix="0" xfId="0">
      <alignment horizontal="center" vertical="center" wrapText="1"/>
    </xf>
    <xf numFmtId="0" fontId="4" fillId="0" borderId="10" applyAlignment="1" pivotButton="0" quotePrefix="0" xfId="0">
      <alignment horizontal="left" vertical="center" wrapText="1"/>
    </xf>
    <xf numFmtId="0" fontId="4" fillId="0" borderId="1" applyAlignment="1" applyProtection="1" pivotButton="0" quotePrefix="0" xfId="50">
      <alignment horizontal="left" vertical="center" wrapText="1"/>
      <protection locked="0" hidden="0"/>
    </xf>
    <xf numFmtId="0" fontId="4" fillId="0" borderId="1" applyAlignment="1" applyProtection="1" pivotButton="0" quotePrefix="0" xfId="50">
      <alignment horizontal="justify" vertical="center" wrapText="1"/>
      <protection locked="0" hidden="0"/>
    </xf>
    <xf numFmtId="167" fontId="4" fillId="0" borderId="1" applyAlignment="1" pivotButton="0" quotePrefix="0" xfId="0">
      <alignment horizontal="center" vertical="center"/>
    </xf>
    <xf numFmtId="167" fontId="4" fillId="0" borderId="5" applyAlignment="1" pivotButton="0" quotePrefix="0" xfId="0">
      <alignment horizontal="center" vertical="center" wrapText="1"/>
    </xf>
    <xf numFmtId="167" fontId="4" fillId="0" borderId="3" applyAlignment="1" pivotButton="0" quotePrefix="0" xfId="0">
      <alignment horizontal="center" vertical="center" wrapText="1"/>
    </xf>
    <xf numFmtId="0" fontId="4" fillId="0" borderId="1" applyAlignment="1" applyProtection="1" pivotButton="0" quotePrefix="0" xfId="0">
      <alignment horizontal="left" vertical="center" wrapText="1"/>
      <protection locked="0" hidden="0"/>
    </xf>
    <xf numFmtId="0" fontId="4" fillId="0" borderId="5" applyAlignment="1" pivotButton="0" quotePrefix="0" xfId="0">
      <alignment vertical="center" wrapText="1"/>
    </xf>
    <xf numFmtId="164" fontId="6" fillId="0" borderId="1" applyAlignment="1" applyProtection="1" pivotButton="0" quotePrefix="0" xfId="0">
      <alignment horizontal="center" vertical="center" wrapText="1"/>
      <protection locked="0" hidden="0"/>
    </xf>
    <xf numFmtId="0" fontId="4" fillId="0" borderId="6" applyAlignment="1" pivotButton="0" quotePrefix="0" xfId="0">
      <alignment horizontal="left" vertical="top" wrapText="1"/>
    </xf>
    <xf numFmtId="0" fontId="4" fillId="0" borderId="8" applyAlignment="1" pivotButton="0" quotePrefix="0" xfId="0">
      <alignment horizontal="center" vertical="center"/>
    </xf>
    <xf numFmtId="0" fontId="4" fillId="0" borderId="1" applyAlignment="1" pivotButton="0" quotePrefix="0" xfId="0">
      <alignment vertical="center"/>
    </xf>
    <xf numFmtId="0" fontId="8" fillId="0" borderId="0" applyAlignment="1" pivotButton="0" quotePrefix="0" xfId="0">
      <alignment vertical="center"/>
    </xf>
    <xf numFmtId="14" fontId="4" fillId="0" borderId="5" applyAlignment="1" pivotButton="0" quotePrefix="0" xfId="0">
      <alignment horizontal="left" vertical="center" wrapText="1"/>
    </xf>
    <xf numFmtId="0" fontId="4" fillId="0" borderId="11" applyAlignment="1" pivotButton="0" quotePrefix="0" xfId="0">
      <alignment horizontal="center" vertical="center" wrapText="1"/>
    </xf>
    <xf numFmtId="0" fontId="7" fillId="0" borderId="3" applyAlignment="1" pivotButton="0" quotePrefix="0" xfId="0">
      <alignment horizontal="left" vertical="center" wrapText="1"/>
    </xf>
    <xf numFmtId="0" fontId="4" fillId="0" borderId="9" applyAlignment="1" pivotButton="0" quotePrefix="0" xfId="0">
      <alignment horizontal="center" vertical="center" wrapText="1"/>
    </xf>
    <xf numFmtId="164" fontId="4" fillId="0" borderId="12" applyAlignment="1" applyProtection="1" pivotButton="0" quotePrefix="0" xfId="0">
      <alignment horizontal="center" vertical="center" wrapText="1"/>
      <protection locked="0" hidden="0"/>
    </xf>
    <xf numFmtId="0" fontId="4" fillId="0" borderId="12" applyAlignment="1" pivotButton="0" quotePrefix="0" xfId="0">
      <alignment vertical="center" wrapText="1"/>
    </xf>
    <xf numFmtId="0" fontId="4" fillId="0" borderId="13" applyAlignment="1" pivotButton="0" quotePrefix="0" xfId="0">
      <alignment horizontal="left" vertical="center" wrapText="1"/>
    </xf>
    <xf numFmtId="0" fontId="4" fillId="0" borderId="14" applyAlignment="1" pivotButton="0" quotePrefix="0" xfId="0">
      <alignment horizontal="left" vertical="center" wrapText="1"/>
    </xf>
    <xf numFmtId="166" fontId="4" fillId="0" borderId="12" applyAlignment="1" pivotButton="0" quotePrefix="0" xfId="0">
      <alignment vertical="center" wrapText="1"/>
    </xf>
    <xf numFmtId="164" fontId="4" fillId="0" borderId="1" applyAlignment="1" applyProtection="1" pivotButton="0" quotePrefix="0" xfId="0">
      <alignment horizontal="left" vertical="center" wrapText="1"/>
      <protection locked="0" hidden="0"/>
    </xf>
    <xf numFmtId="49" fontId="4" fillId="0" borderId="1" applyAlignment="1" pivotButton="0" quotePrefix="0" xfId="0">
      <alignment horizontal="left" vertical="top" wrapText="1" shrinkToFit="1"/>
    </xf>
    <xf numFmtId="164" fontId="4" fillId="0" borderId="1" applyAlignment="1" applyProtection="1" pivotButton="0" quotePrefix="0" xfId="0">
      <alignment horizontal="justify" vertical="center" wrapText="1"/>
      <protection locked="0" hidden="0"/>
    </xf>
    <xf numFmtId="166" fontId="4" fillId="0" borderId="15" applyAlignment="1" pivotButton="0" quotePrefix="0" xfId="0">
      <alignment horizontal="center" vertical="center" wrapText="1"/>
    </xf>
    <xf numFmtId="166" fontId="4" fillId="0" borderId="1" applyAlignment="1" applyProtection="1" pivotButton="0" quotePrefix="0" xfId="50">
      <alignment horizontal="center" vertical="center" wrapText="1"/>
      <protection locked="0" hidden="0"/>
    </xf>
    <xf numFmtId="0" fontId="4" fillId="0" borderId="1" applyAlignment="1" pivotButton="0" quotePrefix="0" xfId="0">
      <alignment horizontal="justify" vertical="center" wrapText="1"/>
    </xf>
    <xf numFmtId="167" fontId="4" fillId="0" borderId="12" applyAlignment="1" pivotButton="0" quotePrefix="0" xfId="0">
      <alignment horizontal="center" vertical="center" wrapText="1"/>
    </xf>
    <xf numFmtId="167" fontId="4" fillId="0" borderId="1" applyAlignment="1" applyProtection="1" pivotButton="0" quotePrefix="0" xfId="0">
      <alignment horizontal="center" vertical="center" wrapText="1"/>
      <protection locked="0" hidden="0"/>
    </xf>
    <xf numFmtId="166" fontId="4" fillId="0" borderId="6" applyAlignment="1" pivotButton="0" quotePrefix="0" xfId="0">
      <alignment horizontal="left" vertical="top" wrapText="1"/>
    </xf>
    <xf numFmtId="167" fontId="4" fillId="0" borderId="6" applyAlignment="1" pivotButton="0" quotePrefix="0" xfId="0">
      <alignment horizontal="center" vertical="center" wrapText="1"/>
    </xf>
    <xf numFmtId="167" fontId="4" fillId="0" borderId="9" applyAlignment="1" pivotButton="0" quotePrefix="0" xfId="0">
      <alignment horizontal="center" vertical="center" wrapText="1"/>
    </xf>
    <xf numFmtId="0" fontId="4" fillId="0" borderId="1" applyAlignment="1" pivotButton="0" quotePrefix="0" xfId="0">
      <alignment horizontal="justify" vertical="center"/>
    </xf>
    <xf numFmtId="0" fontId="4" fillId="0" borderId="12" applyAlignment="1" pivotButton="0" quotePrefix="0" xfId="0">
      <alignment horizontal="center" vertical="center" wrapText="1"/>
    </xf>
    <xf numFmtId="0" fontId="4" fillId="0" borderId="12" applyAlignment="1" pivotButton="0" quotePrefix="0" xfId="0">
      <alignment horizontal="left" vertical="center" wrapText="1"/>
    </xf>
    <xf numFmtId="0" fontId="4" fillId="0" borderId="16" applyAlignment="1" pivotButton="0" quotePrefix="0" xfId="0">
      <alignment horizontal="center" vertical="center" wrapText="1"/>
    </xf>
    <xf numFmtId="0" fontId="4" fillId="0" borderId="17" applyAlignment="1" pivotButton="0" quotePrefix="0" xfId="0">
      <alignment vertical="center" wrapText="1"/>
    </xf>
    <xf numFmtId="0" fontId="4" fillId="0" borderId="16" applyAlignment="1" pivotButton="0" quotePrefix="0" xfId="0">
      <alignment horizontal="left" vertical="top" wrapText="1"/>
    </xf>
    <xf numFmtId="0" fontId="9" fillId="2" borderId="0" applyAlignment="1" pivotButton="0" quotePrefix="0" xfId="0">
      <alignment horizontal="center" vertical="center" wrapText="1"/>
    </xf>
    <xf numFmtId="0" fontId="10" fillId="2" borderId="1" applyAlignment="1" pivotButton="0" quotePrefix="0" xfId="0">
      <alignment horizontal="center" vertical="center" wrapText="1"/>
    </xf>
    <xf numFmtId="0" fontId="11" fillId="2" borderId="1" applyAlignment="1" pivotButton="0" quotePrefix="0" xfId="0">
      <alignment horizontal="center" vertical="center" wrapText="1"/>
    </xf>
    <xf numFmtId="0" fontId="11" fillId="2" borderId="1" applyAlignment="1" pivotButton="0" quotePrefix="0" xfId="0">
      <alignment horizontal="left" vertical="center" wrapText="1"/>
    </xf>
    <xf numFmtId="0" fontId="12" fillId="2" borderId="1" applyAlignment="1" pivotButton="0" quotePrefix="0" xfId="0">
      <alignment horizontal="center" vertical="center" wrapText="1"/>
    </xf>
    <xf numFmtId="0" fontId="13" fillId="2" borderId="1" applyAlignment="1" pivotButton="0" quotePrefix="0" xfId="0">
      <alignment horizontal="center" vertical="center" wrapText="1"/>
    </xf>
    <xf numFmtId="164" fontId="13" fillId="2" borderId="1" applyAlignment="1" applyProtection="1" pivotButton="0" quotePrefix="0" xfId="0">
      <alignment horizontal="center" vertical="center" wrapText="1"/>
      <protection locked="0" hidden="0"/>
    </xf>
    <xf numFmtId="0" fontId="13" fillId="2" borderId="1" applyAlignment="1" pivotButton="0" quotePrefix="0" xfId="0">
      <alignment horizontal="left" vertical="center" wrapText="1"/>
    </xf>
    <xf numFmtId="166" fontId="13" fillId="2" borderId="1" applyAlignment="1" pivotButton="0" quotePrefix="0" xfId="0">
      <alignment horizontal="center" vertical="center" wrapText="1"/>
    </xf>
    <xf numFmtId="57" fontId="13" fillId="2" borderId="1" applyAlignment="1" pivotButton="0" quotePrefix="0" xfId="0">
      <alignment horizontal="center" vertical="center" wrapText="1"/>
    </xf>
    <xf numFmtId="0" fontId="13" fillId="2" borderId="1" applyAlignment="1" pivotButton="0" quotePrefix="0" xfId="0">
      <alignment horizontal="center" vertical="center"/>
    </xf>
    <xf numFmtId="0" fontId="13" fillId="2" borderId="1" applyAlignment="1" applyProtection="1" pivotButton="0" quotePrefix="0" xfId="0">
      <alignment horizontal="center" vertical="center" wrapText="1"/>
      <protection locked="0" hidden="0"/>
    </xf>
    <xf numFmtId="0" fontId="14" fillId="2" borderId="1" applyAlignment="1" pivotButton="0" quotePrefix="0" xfId="0">
      <alignment horizontal="center" vertical="center" wrapText="1"/>
    </xf>
    <xf numFmtId="0" fontId="12" fillId="2" borderId="1" applyAlignment="1" pivotButton="0" quotePrefix="0" xfId="0">
      <alignment horizontal="left" vertical="center" wrapText="1"/>
    </xf>
    <xf numFmtId="164" fontId="13" fillId="2" borderId="1" applyAlignment="1" applyProtection="1" pivotButton="0" quotePrefix="0" xfId="0">
      <alignment horizontal="left" vertical="center" wrapText="1"/>
      <protection locked="0" hidden="0"/>
    </xf>
    <xf numFmtId="0" fontId="12" fillId="2" borderId="0" applyAlignment="1" pivotButton="0" quotePrefix="0" xfId="0">
      <alignment vertical="center"/>
    </xf>
    <xf numFmtId="49" fontId="13" fillId="2" borderId="1" applyAlignment="1" pivotButton="0" quotePrefix="0" xfId="0">
      <alignment horizontal="left" vertical="center" wrapText="1"/>
    </xf>
    <xf numFmtId="166" fontId="13" fillId="2" borderId="1" applyAlignment="1" pivotButton="0" quotePrefix="0" xfId="0">
      <alignment horizontal="left" vertical="center" wrapText="1"/>
    </xf>
    <xf numFmtId="166" fontId="12" fillId="2" borderId="1" applyAlignment="1" pivotButton="0" quotePrefix="0" xfId="0">
      <alignment horizontal="center" vertical="center" wrapText="1"/>
    </xf>
    <xf numFmtId="0" fontId="13" fillId="2" borderId="1" applyAlignment="1" pivotButton="0" quotePrefix="0" xfId="0">
      <alignment horizontal="left" vertical="top" wrapText="1"/>
    </xf>
    <xf numFmtId="0" fontId="12" fillId="2" borderId="1" applyAlignment="1" pivotButton="0" quotePrefix="0" xfId="0">
      <alignment horizontal="center" vertical="center"/>
    </xf>
    <xf numFmtId="57" fontId="13" fillId="2" borderId="1" applyAlignment="1" pivotButton="0" quotePrefix="0" xfId="0">
      <alignment horizontal="left" vertical="center" wrapText="1"/>
    </xf>
    <xf numFmtId="0" fontId="12" fillId="2" borderId="1" applyAlignment="1" pivotButton="0" quotePrefix="0" xfId="0">
      <alignment vertical="center" wrapText="1"/>
    </xf>
    <xf numFmtId="0" fontId="15" fillId="2" borderId="1" applyAlignment="1" pivotButton="0" quotePrefix="0" xfId="0">
      <alignment vertical="center" wrapText="1"/>
    </xf>
    <xf numFmtId="0" fontId="13" fillId="2" borderId="1" applyAlignment="1" pivotButton="0" quotePrefix="0" xfId="0">
      <alignment vertical="center" wrapText="1"/>
    </xf>
    <xf numFmtId="164" fontId="12" fillId="2" borderId="1" applyAlignment="1" applyProtection="1" pivotButton="0" quotePrefix="0" xfId="0">
      <alignment horizontal="center" vertical="center" wrapText="1"/>
      <protection locked="0" hidden="0"/>
    </xf>
    <xf numFmtId="0" fontId="12" fillId="2" borderId="1" applyAlignment="1" pivotButton="0" quotePrefix="0" xfId="0">
      <alignment horizontal="justify" vertical="center" wrapText="1"/>
    </xf>
    <xf numFmtId="0" fontId="14" fillId="2" borderId="1" applyAlignment="1" pivotButton="0" quotePrefix="0" xfId="0">
      <alignment horizontal="justify" vertical="center" wrapText="1"/>
    </xf>
    <xf numFmtId="0" fontId="13" fillId="2" borderId="1" applyAlignment="1" pivotButton="0" quotePrefix="0" xfId="0">
      <alignment horizontal="justify" vertical="center"/>
    </xf>
    <xf numFmtId="0" fontId="13" fillId="2" borderId="1" applyAlignment="1" applyProtection="1" pivotButton="0" quotePrefix="0" xfId="0">
      <alignment horizontal="left" vertical="center" wrapText="1"/>
      <protection locked="0" hidden="0"/>
    </xf>
    <xf numFmtId="0" fontId="13" fillId="2" borderId="1" applyAlignment="1" pivotButton="0" quotePrefix="0" xfId="0">
      <alignment horizontal="justify" vertical="center" wrapText="1"/>
    </xf>
    <xf numFmtId="0" fontId="6" fillId="2" borderId="1" applyAlignment="1" pivotButton="0" quotePrefix="0" xfId="0">
      <alignment horizontal="center" vertical="center" wrapText="1"/>
    </xf>
    <xf numFmtId="0" fontId="13" fillId="2" borderId="3" applyAlignment="1" pivotButton="0" quotePrefix="0" xfId="0">
      <alignment horizontal="left" vertical="center" wrapText="1"/>
    </xf>
    <xf numFmtId="0" fontId="16" fillId="2" borderId="1" applyAlignment="1" pivotButton="0" quotePrefix="0" xfId="0">
      <alignment vertical="center" wrapText="1"/>
    </xf>
    <xf numFmtId="0" fontId="6" fillId="2" borderId="1" applyAlignment="1" pivotButton="0" quotePrefix="0" xfId="0">
      <alignment horizontal="left" vertical="center" wrapText="1"/>
    </xf>
    <xf numFmtId="0" fontId="6" fillId="2" borderId="1" applyAlignment="1" pivotButton="0" quotePrefix="0" xfId="0">
      <alignment horizontal="center" vertical="center"/>
    </xf>
    <xf numFmtId="49" fontId="12" fillId="2" borderId="1" applyAlignment="1" pivotButton="0" quotePrefix="0" xfId="0">
      <alignment horizontal="center" vertical="center" wrapText="1"/>
    </xf>
    <xf numFmtId="57" fontId="12" fillId="2" borderId="1" applyAlignment="1" pivotButton="0" quotePrefix="0" xfId="0">
      <alignment horizontal="center" vertical="center" wrapText="1"/>
    </xf>
    <xf numFmtId="57" fontId="12" fillId="2" borderId="1" applyAlignment="1" pivotButton="0" quotePrefix="0" xfId="0">
      <alignment horizontal="left" vertical="center" wrapText="1"/>
    </xf>
    <xf numFmtId="166" fontId="12" fillId="2" borderId="1" applyAlignment="1" pivotButton="0" quotePrefix="0" xfId="0">
      <alignment horizontal="left" vertical="center" wrapText="1"/>
    </xf>
    <xf numFmtId="0" fontId="6" fillId="2" borderId="1" applyAlignment="1" pivotButton="0" quotePrefix="0" xfId="0">
      <alignment vertical="center" wrapText="1"/>
    </xf>
    <xf numFmtId="0" fontId="11" fillId="2" borderId="3" applyAlignment="1" pivotButton="0" quotePrefix="0" xfId="0">
      <alignment horizontal="left" vertical="center" wrapText="1"/>
    </xf>
    <xf numFmtId="0" fontId="17" fillId="2" borderId="1" applyAlignment="1" pivotButton="0" quotePrefix="0" xfId="0">
      <alignment horizontal="center" vertical="center" wrapText="1"/>
    </xf>
    <xf numFmtId="0" fontId="13" fillId="2" borderId="5" applyAlignment="1" applyProtection="1" pivotButton="0" quotePrefix="0" xfId="0">
      <alignment horizontal="left" vertical="center" wrapText="1"/>
      <protection locked="0" hidden="0"/>
    </xf>
    <xf numFmtId="0" fontId="13" fillId="2" borderId="6" applyAlignment="1" pivotButton="0" quotePrefix="0" xfId="0">
      <alignment horizontal="left" vertical="center" wrapText="1"/>
    </xf>
    <xf numFmtId="0" fontId="17" fillId="2" borderId="1" applyAlignment="1" pivotButton="0" quotePrefix="0" xfId="0">
      <alignment horizontal="left" vertical="center" wrapText="1"/>
    </xf>
    <xf numFmtId="0" fontId="12" fillId="2" borderId="1" applyAlignment="1" pivotButton="0" quotePrefix="0" xfId="0">
      <alignment vertical="center"/>
    </xf>
    <xf numFmtId="0" fontId="14" fillId="2" borderId="1" applyAlignment="1" pivotButton="0" quotePrefix="0" xfId="0">
      <alignment horizontal="left" vertical="center" wrapText="1"/>
    </xf>
    <xf numFmtId="0" fontId="13" fillId="2" borderId="6" applyAlignment="1" pivotButton="0" quotePrefix="0" xfId="0">
      <alignment horizontal="center" vertical="center" wrapText="1"/>
    </xf>
    <xf numFmtId="0" fontId="13" fillId="2" borderId="5" applyAlignment="1" pivotButton="0" quotePrefix="0" xfId="0">
      <alignment horizontal="center" vertical="center" wrapText="1"/>
    </xf>
    <xf numFmtId="167" fontId="12" fillId="2" borderId="1" applyAlignment="1" pivotButton="0" quotePrefix="0" xfId="0">
      <alignment horizontal="center" vertical="center" wrapText="1"/>
    </xf>
    <xf numFmtId="164" fontId="3" fillId="0" borderId="5" applyAlignment="1" applyProtection="1" pivotButton="0" quotePrefix="0" xfId="0">
      <alignment horizontal="center" vertical="center" wrapText="1"/>
      <protection locked="0" hidden="0"/>
    </xf>
    <xf numFmtId="0" fontId="0" fillId="0" borderId="18" applyProtection="1" pivotButton="0" quotePrefix="0" xfId="0">
      <protection locked="0" hidden="0"/>
    </xf>
    <xf numFmtId="164" fontId="3" fillId="0" borderId="1" applyAlignment="1" applyProtection="1" pivotButton="0" quotePrefix="0" xfId="0">
      <alignment horizontal="left" vertical="center" wrapText="1"/>
      <protection locked="0" hidden="0"/>
    </xf>
    <xf numFmtId="0" fontId="0" fillId="0" borderId="4" applyProtection="1" pivotButton="0" quotePrefix="0" xfId="0">
      <protection locked="0" hidden="0"/>
    </xf>
    <xf numFmtId="0" fontId="18" fillId="0" borderId="1" applyAlignment="1" pivotButton="0" quotePrefix="0" xfId="0">
      <alignment horizontal="center" vertical="center" wrapText="1"/>
    </xf>
    <xf numFmtId="0" fontId="19" fillId="0" borderId="1" applyAlignment="1" pivotButton="0" quotePrefix="0" xfId="0">
      <alignment horizontal="center" vertical="center" wrapText="1"/>
    </xf>
    <xf numFmtId="0" fontId="18" fillId="0" borderId="10" applyAlignment="1" pivotButton="0" quotePrefix="0" xfId="0">
      <alignment horizontal="center" vertical="center" wrapText="1"/>
    </xf>
    <xf numFmtId="164" fontId="19" fillId="0" borderId="1" applyAlignment="1" applyProtection="1" pivotButton="0" quotePrefix="0" xfId="0">
      <alignment horizontal="center" vertical="center" wrapText="1"/>
      <protection locked="0" hidden="0"/>
    </xf>
    <xf numFmtId="0" fontId="18" fillId="0" borderId="1" applyAlignment="1" pivotButton="0" quotePrefix="0" xfId="0">
      <alignment horizontal="left" vertical="center" wrapText="1"/>
    </xf>
    <xf numFmtId="164" fontId="19" fillId="0" borderId="1" applyAlignment="1" pivotButton="0" quotePrefix="0" xfId="0">
      <alignment horizontal="center" vertical="center" wrapText="1"/>
    </xf>
    <xf numFmtId="164" fontId="19" fillId="0" borderId="1" applyAlignment="1" applyProtection="1" pivotButton="0" quotePrefix="0" xfId="0">
      <alignment horizontal="center" vertical="center"/>
      <protection locked="0" hidden="0"/>
    </xf>
    <xf numFmtId="0" fontId="19" fillId="0" borderId="1" applyAlignment="1" pivotButton="0" quotePrefix="0" xfId="0">
      <alignment horizontal="center" vertical="center"/>
    </xf>
    <xf numFmtId="0" fontId="0" fillId="0" borderId="19" applyProtection="1" pivotButton="0" quotePrefix="0" xfId="0">
      <protection locked="0" hidden="0"/>
    </xf>
    <xf numFmtId="166" fontId="20" fillId="0" borderId="5" applyAlignment="1" applyProtection="1" pivotButton="0" quotePrefix="0" xfId="0">
      <alignment horizontal="center" vertical="center" wrapText="1"/>
      <protection locked="0" hidden="0"/>
    </xf>
    <xf numFmtId="0" fontId="0" fillId="0" borderId="7" applyProtection="1" pivotButton="0" quotePrefix="0" xfId="0">
      <protection locked="0" hidden="0"/>
    </xf>
    <xf numFmtId="166" fontId="20" fillId="0" borderId="1" applyAlignment="1" applyProtection="1" pivotButton="0" quotePrefix="0" xfId="0">
      <alignment horizontal="center" vertical="center" wrapText="1"/>
      <protection locked="0" hidden="0"/>
    </xf>
    <xf numFmtId="0" fontId="19" fillId="0" borderId="1" applyAlignment="1" pivotButton="0" quotePrefix="0" xfId="0">
      <alignment horizontal="left" vertical="center" wrapText="1"/>
    </xf>
    <xf numFmtId="166" fontId="19" fillId="0" borderId="1" applyAlignment="1" pivotButton="0" quotePrefix="0" xfId="0">
      <alignment horizontal="center" vertical="center" wrapText="1"/>
    </xf>
    <xf numFmtId="0" fontId="21" fillId="0" borderId="1" applyAlignment="1" pivotButton="0" quotePrefix="0" xfId="0">
      <alignment horizontal="center" vertical="center" wrapText="1"/>
    </xf>
    <xf numFmtId="164" fontId="19" fillId="0" borderId="1" applyAlignment="1" applyProtection="1" pivotButton="0" quotePrefix="0" xfId="0">
      <alignment horizontal="left" vertical="center" wrapText="1"/>
      <protection locked="0" hidden="0"/>
    </xf>
    <xf numFmtId="166" fontId="19" fillId="0" borderId="1" applyAlignment="1" applyProtection="1" pivotButton="0" quotePrefix="0" xfId="0">
      <alignment horizontal="center" vertical="center"/>
      <protection locked="0" hidden="0"/>
    </xf>
    <xf numFmtId="0" fontId="19" fillId="0" borderId="1" applyAlignment="1" pivotButton="0" quotePrefix="0" xfId="0">
      <alignment vertical="center" wrapText="1"/>
    </xf>
    <xf numFmtId="167" fontId="19" fillId="0" borderId="1" applyAlignment="1" pivotButton="0" quotePrefix="0" xfId="0">
      <alignment horizontal="center" vertical="center" wrapText="1"/>
    </xf>
    <xf numFmtId="166" fontId="18" fillId="0" borderId="1" applyAlignment="1" pivotButton="0" quotePrefix="0" xfId="0">
      <alignment horizontal="center" vertical="center" wrapText="1"/>
    </xf>
    <xf numFmtId="164" fontId="19" fillId="0" borderId="1" applyAlignment="1" pivotButton="0" quotePrefix="0" xfId="0">
      <alignment horizontal="left" vertical="center" wrapText="1"/>
    </xf>
    <xf numFmtId="164" fontId="22" fillId="0" borderId="1" applyAlignment="1" applyProtection="1" pivotButton="0" quotePrefix="0" xfId="0">
      <alignment horizontal="center" vertical="center" wrapText="1"/>
      <protection locked="0" hidden="0"/>
    </xf>
    <xf numFmtId="164" fontId="20" fillId="0" borderId="1" applyAlignment="1" applyProtection="1" pivotButton="0" quotePrefix="0" xfId="0">
      <alignment horizontal="center" vertical="center" wrapText="1"/>
      <protection locked="0" hidden="0"/>
    </xf>
    <xf numFmtId="167" fontId="20" fillId="0" borderId="1" applyAlignment="1" applyProtection="1" pivotButton="0" quotePrefix="0" xfId="0">
      <alignment horizontal="center" vertical="center" wrapText="1"/>
      <protection locked="0" hidden="0"/>
    </xf>
    <xf numFmtId="167" fontId="19" fillId="0" borderId="1" applyAlignment="1" applyProtection="1" pivotButton="0" quotePrefix="0" xfId="0">
      <alignment horizontal="center" vertical="center"/>
      <protection locked="0" hidden="0"/>
    </xf>
    <xf numFmtId="166" fontId="19" fillId="0" borderId="1" applyAlignment="1" applyProtection="1" pivotButton="0" quotePrefix="0" xfId="0">
      <alignment horizontal="center" vertical="center" wrapText="1"/>
      <protection locked="0" hidden="0"/>
    </xf>
    <xf numFmtId="164" fontId="19" fillId="0" borderId="1" applyAlignment="1" applyProtection="1" pivotButton="0" quotePrefix="0" xfId="0">
      <alignment vertical="center" wrapText="1"/>
      <protection locked="0" hidden="0"/>
    </xf>
    <xf numFmtId="166" fontId="19" fillId="0" borderId="1" applyAlignment="1" applyProtection="1" pivotButton="0" quotePrefix="0" xfId="0">
      <alignment horizontal="left" vertical="center" wrapText="1"/>
      <protection locked="0" hidden="0"/>
    </xf>
    <xf numFmtId="0" fontId="19" fillId="0" borderId="1" applyAlignment="1" pivotButton="0" quotePrefix="0" xfId="0">
      <alignment horizontal="center" vertical="center" shrinkToFit="1"/>
    </xf>
    <xf numFmtId="168" fontId="19" fillId="0" borderId="1" applyAlignment="1" pivotButton="0" quotePrefix="0" xfId="0">
      <alignment horizontal="center" vertical="center" wrapText="1"/>
    </xf>
    <xf numFmtId="166" fontId="23" fillId="0" borderId="1" applyAlignment="1" applyProtection="1" pivotButton="0" quotePrefix="0" xfId="0">
      <alignment horizontal="left" vertical="center" wrapText="1"/>
      <protection locked="0" hidden="0"/>
    </xf>
    <xf numFmtId="164" fontId="23" fillId="0" borderId="1" applyAlignment="1" applyProtection="1" pivotButton="0" quotePrefix="0" xfId="0">
      <alignment vertical="center" wrapText="1"/>
      <protection locked="0" hidden="0"/>
    </xf>
    <xf numFmtId="167" fontId="23" fillId="0" borderId="1" applyAlignment="1" applyProtection="1" pivotButton="0" quotePrefix="0" xfId="0">
      <alignment horizontal="center" vertical="center"/>
      <protection locked="0" hidden="0"/>
    </xf>
    <xf numFmtId="164" fontId="23" fillId="0" borderId="1" applyAlignment="1" applyProtection="1" pivotButton="0" quotePrefix="0" xfId="0">
      <alignment horizontal="center" vertical="center"/>
      <protection locked="0" hidden="0"/>
    </xf>
    <xf numFmtId="164" fontId="23" fillId="0" borderId="1" applyAlignment="1" applyProtection="1" pivotButton="0" quotePrefix="0" xfId="0">
      <alignment horizontal="center" vertical="center" wrapText="1"/>
      <protection locked="0" hidden="0"/>
    </xf>
    <xf numFmtId="0" fontId="8" fillId="0" borderId="0" applyAlignment="1" pivotButton="0" quotePrefix="0" xfId="0">
      <alignment horizontal="center" vertical="center"/>
    </xf>
    <xf numFmtId="166" fontId="22" fillId="0" borderId="1" applyAlignment="1" applyProtection="1" pivotButton="0" quotePrefix="0" xfId="0">
      <alignment horizontal="center" vertical="center" wrapText="1"/>
      <protection locked="0" hidden="0"/>
    </xf>
    <xf numFmtId="164" fontId="24" fillId="0" borderId="1" applyAlignment="1" applyProtection="1" pivotButton="0" quotePrefix="0" xfId="0">
      <alignment horizontal="center" vertical="center"/>
      <protection locked="0" hidden="0"/>
    </xf>
    <xf numFmtId="164" fontId="24" fillId="0" borderId="11" applyAlignment="1" applyProtection="1" pivotButton="0" quotePrefix="0" xfId="0">
      <alignment horizontal="center" vertical="center"/>
      <protection locked="0" hidden="0"/>
    </xf>
    <xf numFmtId="57" fontId="19" fillId="0" borderId="1" applyAlignment="1" pivotButton="0" quotePrefix="0" xfId="0">
      <alignment horizontal="center" vertical="center" wrapText="1"/>
    </xf>
    <xf numFmtId="57" fontId="21" fillId="0" borderId="1" applyAlignment="1" pivotButton="0" quotePrefix="0" xfId="0">
      <alignment horizontal="left" vertical="center" wrapText="1"/>
    </xf>
    <xf numFmtId="57" fontId="19" fillId="0" borderId="1" applyAlignment="1" pivotButton="0" quotePrefix="0" xfId="0">
      <alignment horizontal="left" vertical="center" wrapText="1"/>
    </xf>
    <xf numFmtId="164" fontId="24" fillId="0" borderId="20" applyAlignment="1" applyProtection="1" pivotButton="0" quotePrefix="0" xfId="0">
      <alignment horizontal="center" vertical="center"/>
      <protection locked="0" hidden="0"/>
    </xf>
    <xf numFmtId="164" fontId="19" fillId="0" borderId="1" applyAlignment="1" applyProtection="1" pivotButton="0" quotePrefix="0" xfId="0">
      <alignment vertical="center"/>
      <protection locked="0" hidden="0"/>
    </xf>
    <xf numFmtId="0" fontId="19" fillId="0" borderId="1" applyAlignment="1" pivotButton="0" quotePrefix="0" xfId="0">
      <alignment vertical="center"/>
    </xf>
    <xf numFmtId="0" fontId="18" fillId="0" borderId="1" applyAlignment="1" pivotButton="0" quotePrefix="0" xfId="0">
      <alignment horizontal="center" vertical="center"/>
    </xf>
    <xf numFmtId="164" fontId="23" fillId="0" borderId="1" applyAlignment="1" applyProtection="1" pivotButton="0" quotePrefix="0" xfId="0">
      <alignment vertical="center"/>
      <protection locked="0" hidden="0"/>
    </xf>
    <xf numFmtId="164" fontId="18" fillId="0" borderId="1" applyAlignment="1" applyProtection="1" pivotButton="0" quotePrefix="0" xfId="0">
      <alignment horizontal="left" vertical="center" wrapText="1"/>
      <protection locked="0" hidden="0"/>
    </xf>
    <xf numFmtId="0" fontId="18" fillId="0" borderId="1" applyAlignment="1" pivotButton="0" quotePrefix="0" xfId="0">
      <alignment vertical="center"/>
    </xf>
    <xf numFmtId="0" fontId="19" fillId="0" borderId="9" applyAlignment="1" pivotButton="0" quotePrefix="0" xfId="0">
      <alignment horizontal="center" vertical="center" wrapText="1"/>
    </xf>
    <xf numFmtId="0" fontId="25" fillId="0" borderId="1" applyAlignment="1" pivotButton="0" quotePrefix="0" xfId="0">
      <alignment horizontal="center" vertical="center" wrapText="1"/>
    </xf>
    <xf numFmtId="0" fontId="19" fillId="0" borderId="9" applyAlignment="1" pivotButton="0" quotePrefix="0" xfId="0">
      <alignment horizontal="left" vertical="center" wrapText="1"/>
    </xf>
    <xf numFmtId="166" fontId="19" fillId="0" borderId="9" applyAlignment="1" pivotButton="0" quotePrefix="0" xfId="0">
      <alignment horizontal="center" vertical="center" wrapText="1"/>
    </xf>
    <xf numFmtId="166" fontId="21" fillId="0" borderId="1" applyAlignment="1" pivotButton="0" quotePrefix="0" xfId="0">
      <alignment horizontal="center" vertical="center" wrapText="1"/>
    </xf>
    <xf numFmtId="0" fontId="18" fillId="0" borderId="9" applyAlignment="1" pivotButton="0" quotePrefix="0" xfId="0">
      <alignment horizontal="left" vertical="center" wrapText="1"/>
    </xf>
    <xf numFmtId="0" fontId="19" fillId="0" borderId="8" applyAlignment="1" pivotButton="0" quotePrefix="0" xfId="0">
      <alignment horizontal="center" vertical="center" wrapText="1"/>
    </xf>
    <xf numFmtId="0" fontId="26" fillId="0" borderId="0" applyAlignment="1" pivotButton="0" quotePrefix="0" xfId="0">
      <alignment horizontal="center" vertical="center" wrapText="1"/>
    </xf>
    <xf numFmtId="0" fontId="20" fillId="0" borderId="1" applyAlignment="1" pivotButton="0" quotePrefix="0" xfId="0">
      <alignment horizontal="center" vertical="center" wrapText="1"/>
    </xf>
    <xf numFmtId="0" fontId="21" fillId="0" borderId="1" applyAlignment="1" pivotButton="0" quotePrefix="0" xfId="0">
      <alignment horizontal="left" vertical="center" wrapText="1"/>
    </xf>
    <xf numFmtId="0" fontId="12" fillId="0" borderId="1" applyAlignment="1" pivotButton="0" quotePrefix="0" xfId="0">
      <alignment horizontal="center" vertical="center" wrapText="1"/>
    </xf>
    <xf numFmtId="0" fontId="27" fillId="0" borderId="1" applyAlignment="1" pivotButton="0" quotePrefix="0" xfId="0">
      <alignment horizontal="center" vertical="center" wrapText="1"/>
    </xf>
    <xf numFmtId="164" fontId="21" fillId="0" borderId="1" applyAlignment="1" applyProtection="1" pivotButton="0" quotePrefix="0" xfId="0">
      <alignment horizontal="center" vertical="center" wrapText="1"/>
      <protection locked="0" hidden="0"/>
    </xf>
    <xf numFmtId="0" fontId="12" fillId="0" borderId="1" applyAlignment="1" pivotButton="0" quotePrefix="0" xfId="0">
      <alignment horizontal="left" vertical="center" wrapText="1"/>
    </xf>
    <xf numFmtId="0" fontId="27" fillId="0" borderId="1" applyAlignment="1" pivotButton="0" quotePrefix="0" xfId="0">
      <alignment horizontal="left" vertical="center" wrapText="1"/>
    </xf>
    <xf numFmtId="0" fontId="28" fillId="0" borderId="1" applyAlignment="1" pivotButton="0" quotePrefix="0" xfId="0">
      <alignment horizontal="center" vertical="center" wrapText="1"/>
    </xf>
    <xf numFmtId="0" fontId="21" fillId="0" borderId="8" applyAlignment="1" pivotButton="0" quotePrefix="0" xfId="0">
      <alignment horizontal="center" vertical="center" wrapText="1"/>
    </xf>
    <xf numFmtId="0" fontId="21" fillId="0" borderId="15" applyAlignment="1" pivotButton="0" quotePrefix="0" xfId="0">
      <alignment horizontal="center" vertical="center" wrapText="1"/>
    </xf>
    <xf numFmtId="0" fontId="12" fillId="0" borderId="5" applyAlignment="1" pivotButton="0" quotePrefix="0" xfId="0">
      <alignment horizontal="center" vertical="center" wrapText="1"/>
    </xf>
    <xf numFmtId="0" fontId="21" fillId="0" borderId="21" applyAlignment="1" pivotButton="0" quotePrefix="0" xfId="0">
      <alignment horizontal="center" vertical="center" wrapText="1"/>
    </xf>
    <xf numFmtId="0" fontId="0" fillId="0" borderId="22" pivotButton="0" quotePrefix="0" xfId="0"/>
    <xf numFmtId="49" fontId="20" fillId="0" borderId="1" applyAlignment="1" pivotButton="0" quotePrefix="0" xfId="0">
      <alignment horizontal="center" vertical="center" wrapText="1"/>
    </xf>
    <xf numFmtId="0" fontId="29" fillId="0" borderId="1" applyAlignment="1" pivotButton="0" quotePrefix="0" xfId="0">
      <alignment horizontal="left" vertical="center" wrapText="1"/>
    </xf>
    <xf numFmtId="49" fontId="12" fillId="0" borderId="1" applyAlignment="1" pivotButton="0" quotePrefix="0" xfId="0">
      <alignment horizontal="center" vertical="center" wrapText="1"/>
    </xf>
    <xf numFmtId="49" fontId="21" fillId="0" borderId="1" applyAlignment="1" pivotButton="0" quotePrefix="0" xfId="0">
      <alignment horizontal="center" vertical="center" wrapText="1"/>
    </xf>
    <xf numFmtId="49" fontId="27" fillId="0" borderId="1" applyAlignment="1" pivotButton="0" quotePrefix="0" xfId="0">
      <alignment horizontal="center" vertical="center" wrapText="1"/>
    </xf>
    <xf numFmtId="49" fontId="21" fillId="0" borderId="3" applyAlignment="1" pivotButton="0" quotePrefix="0" xfId="0">
      <alignment horizontal="center" vertical="center" wrapText="1"/>
    </xf>
    <xf numFmtId="49" fontId="21" fillId="0" borderId="15" applyAlignment="1" pivotButton="0" quotePrefix="0" xfId="0">
      <alignment horizontal="center" vertical="center" wrapText="1"/>
    </xf>
    <xf numFmtId="0" fontId="12" fillId="0" borderId="3" applyAlignment="1" pivotButton="0" quotePrefix="0" xfId="0">
      <alignment horizontal="left" vertical="center" wrapText="1"/>
    </xf>
    <xf numFmtId="49" fontId="12" fillId="0" borderId="3" applyAlignment="1" pivotButton="0" quotePrefix="0" xfId="0">
      <alignment horizontal="center" vertical="center" wrapText="1"/>
    </xf>
    <xf numFmtId="0" fontId="12" fillId="0" borderId="3" applyAlignment="1" pivotButton="0" quotePrefix="0" xfId="0">
      <alignment horizontal="center" vertical="center" wrapText="1"/>
    </xf>
    <xf numFmtId="0" fontId="12" fillId="0" borderId="1" applyAlignment="1" pivotButton="0" quotePrefix="0" xfId="0">
      <alignment horizontal="center" vertical="center"/>
    </xf>
    <xf numFmtId="0" fontId="29" fillId="0" borderId="1" applyAlignment="1" pivotButton="0" quotePrefix="0" xfId="0">
      <alignment horizontal="center" vertical="center" wrapText="1"/>
    </xf>
    <xf numFmtId="49" fontId="29" fillId="0" borderId="1" applyAlignment="1" pivotButton="0" quotePrefix="0" xfId="0">
      <alignment horizontal="center" vertical="center" wrapText="1"/>
    </xf>
    <xf numFmtId="0" fontId="30" fillId="0" borderId="1" applyAlignment="1" pivotButton="0" quotePrefix="0" xfId="0">
      <alignment horizontal="left" vertical="center" wrapText="1"/>
    </xf>
    <xf numFmtId="0" fontId="31" fillId="0" borderId="1" applyAlignment="1" pivotButton="0" quotePrefix="0" xfId="0">
      <alignment horizontal="left" vertical="center" wrapText="1"/>
    </xf>
    <xf numFmtId="0" fontId="28" fillId="0" borderId="1" applyAlignment="1" pivotButton="0" quotePrefix="0" xfId="0">
      <alignment horizontal="left" vertical="center" wrapText="1"/>
    </xf>
    <xf numFmtId="49" fontId="21" fillId="0" borderId="1" applyAlignment="1" pivotButton="0" quotePrefix="0" xfId="0">
      <alignment horizontal="center" vertical="center"/>
    </xf>
    <xf numFmtId="49" fontId="21" fillId="0" borderId="1" applyAlignment="1" applyProtection="1" pivotButton="0" quotePrefix="0" xfId="1">
      <alignment horizontal="center" vertical="center"/>
      <protection locked="0" hidden="0"/>
    </xf>
    <xf numFmtId="0" fontId="21" fillId="0" borderId="8" applyAlignment="1" pivotButton="0" quotePrefix="0" xfId="0">
      <alignment horizontal="left" vertical="center" wrapText="1"/>
    </xf>
    <xf numFmtId="49" fontId="14" fillId="0" borderId="1" applyAlignment="1" pivotButton="0" quotePrefix="0" xfId="0">
      <alignment horizontal="center" vertical="center" wrapText="1"/>
    </xf>
    <xf numFmtId="0" fontId="0" fillId="0" borderId="23" pivotButton="0" quotePrefix="0" xfId="0"/>
    <xf numFmtId="0" fontId="21" fillId="0" borderId="24" applyAlignment="1" pivotButton="0" quotePrefix="0" xfId="0">
      <alignment horizontal="center" vertical="center" wrapText="1"/>
    </xf>
    <xf numFmtId="0" fontId="21" fillId="0" borderId="25" applyAlignment="1" pivotButton="0" quotePrefix="0" xfId="0">
      <alignment horizontal="center" vertical="center" wrapText="1"/>
    </xf>
    <xf numFmtId="0" fontId="21" fillId="0" borderId="3" applyAlignment="1" pivotButton="0" quotePrefix="0" xfId="0">
      <alignment horizontal="center" vertical="center" wrapText="1"/>
    </xf>
    <xf numFmtId="0" fontId="21" fillId="0" borderId="1" applyAlignment="1" applyProtection="1" pivotButton="0" quotePrefix="0" xfId="0">
      <alignment horizontal="center" vertical="center" wrapText="1"/>
      <protection locked="0" hidden="0"/>
    </xf>
    <xf numFmtId="0" fontId="27" fillId="0" borderId="3" applyAlignment="1" pivotButton="0" quotePrefix="0" xfId="0">
      <alignment horizontal="center" vertical="center" wrapText="1"/>
    </xf>
    <xf numFmtId="0" fontId="21" fillId="0" borderId="0" applyAlignment="1" pivotButton="0" quotePrefix="0" xfId="0">
      <alignment horizontal="center" vertical="center"/>
    </xf>
    <xf numFmtId="0" fontId="21" fillId="0" borderId="4" applyAlignment="1" pivotButton="0" quotePrefix="0" xfId="0">
      <alignment horizontal="center" vertical="center" wrapText="1"/>
    </xf>
    <xf numFmtId="57" fontId="12" fillId="0" borderId="1" applyAlignment="1" pivotButton="0" quotePrefix="0" xfId="0">
      <alignment horizontal="center" vertical="center" wrapText="1"/>
    </xf>
    <xf numFmtId="57" fontId="27" fillId="0" borderId="1" applyAlignment="1" pivotButton="0" quotePrefix="0" xfId="0">
      <alignment horizontal="center" vertical="center" wrapText="1"/>
    </xf>
    <xf numFmtId="57" fontId="27" fillId="0" borderId="3" applyAlignment="1" pivotButton="0" quotePrefix="0" xfId="0">
      <alignment horizontal="center" vertical="center" wrapText="1"/>
    </xf>
    <xf numFmtId="31" fontId="12" fillId="0" borderId="1" applyAlignment="1" pivotButton="0" quotePrefix="0" xfId="0">
      <alignment horizontal="center" vertical="center" wrapText="1"/>
    </xf>
    <xf numFmtId="57" fontId="21" fillId="0" borderId="1" applyAlignment="1" pivotButton="0" quotePrefix="0" xfId="0">
      <alignment horizontal="center" vertical="center" wrapText="1"/>
    </xf>
    <xf numFmtId="57" fontId="21" fillId="0" borderId="3" applyAlignment="1" pivotButton="0" quotePrefix="0" xfId="0">
      <alignment horizontal="center" vertical="center" wrapText="1"/>
    </xf>
    <xf numFmtId="57" fontId="12" fillId="0" borderId="3" applyAlignment="1" pivotButton="0" quotePrefix="0" xfId="0">
      <alignment horizontal="center" vertical="center" wrapText="1"/>
    </xf>
    <xf numFmtId="57" fontId="12" fillId="0" borderId="24" applyAlignment="1" pivotButton="0" quotePrefix="0" xfId="0">
      <alignment horizontal="center" vertical="center" wrapText="1"/>
    </xf>
    <xf numFmtId="57" fontId="29" fillId="0" borderId="1" applyAlignment="1" pivotButton="0" quotePrefix="0" xfId="0">
      <alignment horizontal="center" vertical="center" wrapText="1"/>
    </xf>
    <xf numFmtId="0" fontId="21" fillId="0" borderId="7" applyAlignment="1" pivotButton="0" quotePrefix="0" xfId="0">
      <alignment horizontal="center" vertical="center" wrapText="1"/>
    </xf>
    <xf numFmtId="0" fontId="32" fillId="0" borderId="11" applyAlignment="1" pivotButton="0" quotePrefix="0" xfId="0">
      <alignment horizontal="center" vertical="center" wrapText="1"/>
    </xf>
    <xf numFmtId="0" fontId="33"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20" fillId="0" borderId="8" applyAlignment="1" pivotButton="0" quotePrefix="0" xfId="0">
      <alignment horizontal="center" vertical="center" wrapText="1"/>
    </xf>
    <xf numFmtId="0" fontId="20" fillId="0" borderId="1" applyAlignment="1" pivotButton="0" quotePrefix="0" xfId="0">
      <alignment horizontal="left" vertical="center" wrapText="1"/>
    </xf>
    <xf numFmtId="164" fontId="24" fillId="0" borderId="1" applyAlignment="1" applyProtection="1" pivotButton="0" quotePrefix="0" xfId="0">
      <alignment horizontal="center" vertical="center" wrapText="1"/>
      <protection locked="0" hidden="0"/>
    </xf>
    <xf numFmtId="0" fontId="24" fillId="0" borderId="1" applyAlignment="1" applyProtection="1" pivotButton="0" quotePrefix="0" xfId="0">
      <alignment horizontal="center" vertical="center" wrapText="1"/>
      <protection locked="0" hidden="0"/>
    </xf>
    <xf numFmtId="0" fontId="34" fillId="0" borderId="1" applyAlignment="1" pivotButton="0" quotePrefix="0" xfId="0">
      <alignment horizontal="center" vertical="center" wrapText="1"/>
    </xf>
    <xf numFmtId="49" fontId="12" fillId="0" borderId="1" applyAlignment="1" pivotButton="0" quotePrefix="0" xfId="0">
      <alignment horizontal="center" vertical="center"/>
    </xf>
    <xf numFmtId="164" fontId="29" fillId="0" borderId="1" applyAlignment="1" applyProtection="1" pivotButton="0" quotePrefix="0" xfId="0">
      <alignment horizontal="left" vertical="center" wrapText="1"/>
      <protection locked="0" hidden="0"/>
    </xf>
    <xf numFmtId="0" fontId="21" fillId="0" borderId="1" applyAlignment="1" applyProtection="1" pivotButton="0" quotePrefix="0" xfId="1">
      <alignment horizontal="center" vertical="center"/>
      <protection locked="0" hidden="0"/>
    </xf>
    <xf numFmtId="0" fontId="35" fillId="0" borderId="1" applyAlignment="1" applyProtection="1" pivotButton="0" quotePrefix="0" xfId="0">
      <alignment horizontal="left" vertical="center" wrapText="1"/>
      <protection locked="0" hidden="0"/>
    </xf>
    <xf numFmtId="0" fontId="36" fillId="0" borderId="1" applyAlignment="1" pivotButton="0" quotePrefix="0" xfId="0">
      <alignment horizontal="center" vertical="center" wrapText="1"/>
    </xf>
    <xf numFmtId="0" fontId="21" fillId="0" borderId="1" applyAlignment="1" applyProtection="1" pivotButton="0" quotePrefix="0" xfId="0">
      <alignment horizontal="center" vertical="center"/>
      <protection locked="0" hidden="0"/>
    </xf>
    <xf numFmtId="164" fontId="35" fillId="0" borderId="1" applyAlignment="1" applyProtection="1" pivotButton="0" quotePrefix="0" xfId="0">
      <alignment horizontal="left" vertical="center" wrapText="1"/>
      <protection locked="0" hidden="0"/>
    </xf>
    <xf numFmtId="0" fontId="27" fillId="0" borderId="1" applyAlignment="1" pivotButton="0" quotePrefix="0" xfId="0">
      <alignment horizontal="center" vertical="center"/>
    </xf>
    <xf numFmtId="0" fontId="21" fillId="0" borderId="1" applyAlignment="1" pivotButton="0" quotePrefix="0" xfId="0">
      <alignment horizontal="center" vertical="center"/>
    </xf>
    <xf numFmtId="57" fontId="12" fillId="0" borderId="1" applyAlignment="1" pivotButton="0" quotePrefix="0" xfId="0">
      <alignment horizontal="center" vertical="center"/>
    </xf>
    <xf numFmtId="169" fontId="12" fillId="0" borderId="1" applyAlignment="1" pivotButton="0" quotePrefix="0" xfId="0">
      <alignment horizontal="center" vertical="center" wrapText="1"/>
    </xf>
    <xf numFmtId="169" fontId="21" fillId="0" borderId="1" applyAlignment="1" pivotButton="0" quotePrefix="0" xfId="0">
      <alignment horizontal="center" vertical="center" wrapText="1"/>
    </xf>
    <xf numFmtId="0" fontId="37" fillId="0" borderId="1" applyAlignment="1" pivotButton="0" quotePrefix="0" xfId="0">
      <alignment horizontal="left" vertical="center" wrapText="1"/>
    </xf>
    <xf numFmtId="0" fontId="38" fillId="0" borderId="0" applyAlignment="1" pivotButton="0" quotePrefix="0" xfId="0">
      <alignment horizontal="center" vertical="center" wrapText="1"/>
    </xf>
    <xf numFmtId="0" fontId="39" fillId="0" borderId="1" applyAlignment="1" pivotButton="0" quotePrefix="0" xfId="0">
      <alignment horizontal="center" vertical="center" wrapText="1"/>
    </xf>
    <xf numFmtId="0" fontId="40" fillId="0" borderId="1" applyAlignment="1" pivotButton="0" quotePrefix="0" xfId="0">
      <alignment horizontal="left" vertical="center" wrapText="1"/>
    </xf>
    <xf numFmtId="164" fontId="12" fillId="0" borderId="1" applyAlignment="1" pivotButton="0" quotePrefix="0" xfId="0">
      <alignment horizontal="center" vertical="center" wrapText="1"/>
    </xf>
    <xf numFmtId="0" fontId="21" fillId="0" borderId="1" applyAlignment="1" pivotButton="0" quotePrefix="0" xfId="0">
      <alignment horizontal="justify" vertical="center" wrapText="1"/>
    </xf>
    <xf numFmtId="164" fontId="21" fillId="0" borderId="7" applyAlignment="1" applyProtection="1" pivotButton="0" quotePrefix="0" xfId="0">
      <alignment horizontal="center" vertical="center" wrapText="1"/>
      <protection locked="0" hidden="0"/>
    </xf>
    <xf numFmtId="0" fontId="33" fillId="0" borderId="1" applyAlignment="1" pivotButton="0" quotePrefix="0" xfId="0">
      <alignment horizontal="left" vertical="center" wrapText="1"/>
    </xf>
    <xf numFmtId="0" fontId="10" fillId="0" borderId="1" applyAlignment="1" pivotButton="0" quotePrefix="0" xfId="0">
      <alignment horizontal="center" vertical="center" wrapText="1"/>
    </xf>
    <xf numFmtId="49" fontId="21" fillId="0" borderId="1" applyAlignment="1" pivotButton="0" quotePrefix="0" xfId="0">
      <alignment horizontal="left" vertical="center" wrapText="1"/>
    </xf>
    <xf numFmtId="0" fontId="12" fillId="0" borderId="7" applyAlignment="1" pivotButton="0" quotePrefix="0" xfId="0">
      <alignment horizontal="left" vertical="center" wrapText="1"/>
    </xf>
    <xf numFmtId="164" fontId="21" fillId="0" borderId="7" applyAlignment="1" applyProtection="1" pivotButton="0" quotePrefix="0" xfId="0">
      <alignment horizontal="justify" vertical="center" wrapText="1"/>
      <protection locked="0" hidden="0"/>
    </xf>
    <xf numFmtId="166" fontId="12" fillId="0" borderId="1" applyAlignment="1" pivotButton="0" quotePrefix="0" xfId="0">
      <alignment horizontal="center" vertical="center" wrapText="1"/>
    </xf>
    <xf numFmtId="0" fontId="12" fillId="0" borderId="1" applyAlignment="1" pivotButton="0" quotePrefix="0" xfId="0">
      <alignment vertical="center" wrapText="1"/>
    </xf>
    <xf numFmtId="168" fontId="12" fillId="0" borderId="1" applyAlignment="1" pivotButton="0" quotePrefix="0" xfId="0">
      <alignment horizontal="center" vertical="center" wrapText="1"/>
    </xf>
    <xf numFmtId="0" fontId="21" fillId="0" borderId="1" applyAlignment="1" pivotButton="0" quotePrefix="0" xfId="0">
      <alignment vertical="center" wrapText="1"/>
    </xf>
    <xf numFmtId="166" fontId="21" fillId="0" borderId="8" applyAlignment="1" pivotButton="0" quotePrefix="0" xfId="0">
      <alignment horizontal="center" vertical="center" wrapText="1"/>
    </xf>
    <xf numFmtId="0" fontId="21" fillId="0" borderId="0" applyAlignment="1" pivotButton="0" quotePrefix="0" xfId="0">
      <alignment vertical="center" wrapText="1"/>
    </xf>
    <xf numFmtId="0" fontId="12" fillId="0" borderId="7" applyAlignment="1" pivotButton="0" quotePrefix="0" xfId="0">
      <alignment horizontal="center" vertical="center" wrapText="1"/>
    </xf>
    <xf numFmtId="170" fontId="12" fillId="0" borderId="1" applyAlignment="1" pivotButton="0" quotePrefix="0" xfId="0">
      <alignment horizontal="center" vertical="center" wrapText="1"/>
    </xf>
    <xf numFmtId="170" fontId="12" fillId="0" borderId="7" applyAlignment="1" pivotButton="0" quotePrefix="0" xfId="0">
      <alignment horizontal="center" vertical="center" wrapText="1"/>
    </xf>
    <xf numFmtId="0" fontId="13" fillId="0" borderId="1" applyAlignment="1" pivotButton="0" quotePrefix="0" xfId="0">
      <alignment horizontal="left" vertical="center" wrapText="1"/>
    </xf>
    <xf numFmtId="49" fontId="12" fillId="0" borderId="1" applyAlignment="1" pivotButton="0" quotePrefix="0" xfId="0">
      <alignment horizontal="justify" vertical="center" wrapText="1"/>
    </xf>
    <xf numFmtId="166" fontId="12" fillId="0" borderId="1" applyAlignment="1" pivotButton="0" quotePrefix="0" xfId="1">
      <alignment horizontal="center" vertical="center" wrapText="1"/>
    </xf>
    <xf numFmtId="0" fontId="12" fillId="0" borderId="1" applyAlignment="1" pivotButton="0" quotePrefix="0" xfId="0">
      <alignment horizontal="justify" vertical="center" wrapText="1"/>
    </xf>
    <xf numFmtId="166" fontId="12" fillId="0" borderId="1" applyAlignment="1" pivotButton="0" quotePrefix="0" xfId="0">
      <alignment horizontal="center" vertical="center"/>
    </xf>
    <xf numFmtId="166" fontId="21" fillId="0" borderId="1" applyAlignment="1" pivotButton="0" quotePrefix="0" xfId="1">
      <alignment horizontal="center" vertical="center" wrapText="1"/>
    </xf>
    <xf numFmtId="0" fontId="19" fillId="0" borderId="1" applyAlignment="1" pivotButton="0" quotePrefix="0" xfId="0">
      <alignment horizontal="justify" vertical="center" wrapText="1"/>
    </xf>
    <xf numFmtId="171" fontId="21" fillId="0" borderId="1" applyAlignment="1" pivotButton="0" quotePrefix="0" xfId="0">
      <alignment horizontal="center" vertical="center" wrapText="1"/>
    </xf>
    <xf numFmtId="0" fontId="41" fillId="0" borderId="1" applyAlignment="1" pivotButton="0" quotePrefix="0" xfId="0">
      <alignment horizontal="justify" vertical="center" wrapText="1"/>
    </xf>
    <xf numFmtId="166" fontId="21" fillId="0" borderId="0" applyAlignment="1" pivotButton="0" quotePrefix="0" xfId="0">
      <alignment horizontal="center" vertical="center" wrapText="1"/>
    </xf>
    <xf numFmtId="0" fontId="29" fillId="0" borderId="1" applyAlignment="1" pivotButton="0" quotePrefix="0" xfId="0">
      <alignment horizontal="justify" vertical="center" wrapText="1"/>
    </xf>
    <xf numFmtId="166" fontId="21" fillId="0" borderId="1" applyAlignment="1" pivotButton="0" quotePrefix="0" xfId="0">
      <alignment horizontal="center" vertical="center"/>
    </xf>
    <xf numFmtId="166" fontId="12" fillId="0" borderId="7" applyAlignment="1" pivotButton="0" quotePrefix="0" xfId="0">
      <alignment horizontal="center" vertical="center" wrapText="1"/>
    </xf>
    <xf numFmtId="0" fontId="12" fillId="0" borderId="24" applyAlignment="1" pivotButton="0" quotePrefix="0" xfId="0">
      <alignment horizontal="center" vertical="center" wrapText="1"/>
    </xf>
    <xf numFmtId="0" fontId="12" fillId="0" borderId="25" applyAlignment="1" pivotButton="0" quotePrefix="0" xfId="0">
      <alignment horizontal="center" vertical="center" wrapText="1"/>
    </xf>
    <xf numFmtId="0" fontId="14" fillId="0" borderId="1" applyAlignment="1" pivotButton="0" quotePrefix="0" xfId="0">
      <alignment horizontal="left" vertical="center" wrapText="1"/>
    </xf>
    <xf numFmtId="0" fontId="27" fillId="0" borderId="1" applyAlignment="1" pivotButton="0" quotePrefix="0" xfId="0">
      <alignment horizontal="justify" vertical="center" wrapText="1"/>
    </xf>
    <xf numFmtId="164" fontId="21" fillId="0" borderId="1" applyAlignment="1" applyProtection="1" pivotButton="0" quotePrefix="0" xfId="0">
      <alignment vertical="center" wrapText="1"/>
      <protection locked="0" hidden="0"/>
    </xf>
    <xf numFmtId="167" fontId="21" fillId="0" borderId="1" applyAlignment="1" pivotButton="0" quotePrefix="0" xfId="0">
      <alignment horizontal="center" vertical="center" wrapText="1"/>
    </xf>
    <xf numFmtId="164" fontId="21" fillId="0" borderId="7" applyAlignment="1" applyProtection="1" pivotButton="0" quotePrefix="0" xfId="0">
      <alignment horizontal="left" vertical="center" wrapText="1"/>
      <protection locked="0" hidden="0"/>
    </xf>
    <xf numFmtId="0" fontId="21" fillId="0" borderId="9" applyAlignment="1" pivotButton="0" quotePrefix="0" xfId="0">
      <alignment horizontal="center" vertical="center"/>
    </xf>
    <xf numFmtId="0" fontId="12" fillId="0" borderId="4" applyAlignment="1" pivotButton="0" quotePrefix="0" xfId="0">
      <alignment horizontal="center" vertical="center" wrapText="1"/>
    </xf>
    <xf numFmtId="0" fontId="14" fillId="0" borderId="7" applyAlignment="1" pivotButton="0" quotePrefix="0" xfId="0">
      <alignment horizontal="center" vertical="center" wrapText="1"/>
    </xf>
    <xf numFmtId="0" fontId="12" fillId="0" borderId="11" applyAlignment="1" pivotButton="0" quotePrefix="0" xfId="0">
      <alignment horizontal="center" vertical="center" wrapText="1"/>
    </xf>
    <xf numFmtId="0" fontId="14" fillId="0" borderId="1" applyAlignment="1" pivotButton="0" quotePrefix="0" xfId="0">
      <alignment horizontal="center" vertical="center"/>
    </xf>
    <xf numFmtId="0" fontId="32" fillId="0" borderId="1" applyAlignment="1" pivotButton="0" quotePrefix="0" xfId="0">
      <alignment horizontal="left" vertical="center" wrapText="1"/>
    </xf>
    <xf numFmtId="0" fontId="12" fillId="0" borderId="9" applyAlignment="1" pivotButton="0" quotePrefix="0" xfId="0">
      <alignment horizontal="center" vertical="center" wrapText="1"/>
    </xf>
    <xf numFmtId="164" fontId="21" fillId="0" borderId="1" applyAlignment="1" pivotButton="0" quotePrefix="0" xfId="0">
      <alignment horizontal="center" vertical="center" wrapText="1"/>
    </xf>
    <xf numFmtId="0" fontId="21" fillId="0" borderId="9" applyAlignment="1" pivotButton="0" quotePrefix="0" xfId="0">
      <alignment horizontal="center" vertical="center" wrapText="1"/>
    </xf>
    <xf numFmtId="0" fontId="29" fillId="0" borderId="16" applyAlignment="1" pivotButton="0" quotePrefix="0" xfId="0">
      <alignment horizontal="left" vertical="center" wrapText="1"/>
    </xf>
    <xf numFmtId="164" fontId="21" fillId="0" borderId="1" applyAlignment="1" applyProtection="1" pivotButton="0" quotePrefix="0" xfId="0">
      <alignment horizontal="justify" vertical="center" wrapText="1"/>
      <protection locked="0" hidden="0"/>
    </xf>
    <xf numFmtId="166" fontId="14" fillId="0" borderId="1" applyAlignment="1" pivotButton="0" quotePrefix="0" xfId="0">
      <alignment horizontal="center" vertical="center" wrapText="1"/>
    </xf>
    <xf numFmtId="0" fontId="12" fillId="0" borderId="9" applyAlignment="1" pivotButton="0" quotePrefix="0" xfId="0">
      <alignment vertical="center" wrapText="1"/>
    </xf>
    <xf numFmtId="166" fontId="12" fillId="0" borderId="9" applyAlignment="1" pivotButton="0" quotePrefix="0" xfId="0">
      <alignment horizontal="center" vertical="center"/>
    </xf>
    <xf numFmtId="0" fontId="12" fillId="0" borderId="0" applyAlignment="1" pivotButton="0" quotePrefix="0" xfId="0">
      <alignment horizontal="center" vertical="center"/>
    </xf>
    <xf numFmtId="0" fontId="41" fillId="0" borderId="16" applyAlignment="1" pivotButton="0" quotePrefix="0" xfId="0">
      <alignment horizontal="left" vertical="center" wrapText="1"/>
    </xf>
    <xf numFmtId="0" fontId="29" fillId="0" borderId="16" applyAlignment="1" pivotButton="0" quotePrefix="0" xfId="0">
      <alignment horizontal="center" vertical="center" wrapText="1"/>
    </xf>
    <xf numFmtId="0" fontId="21" fillId="0" borderId="7" applyAlignment="1" pivotButton="0" quotePrefix="0" xfId="0">
      <alignment horizontal="left" vertical="center" wrapText="1"/>
    </xf>
    <xf numFmtId="164" fontId="21" fillId="0" borderId="1" applyAlignment="1" applyProtection="1" pivotButton="0" quotePrefix="0" xfId="0">
      <alignment horizontal="left" vertical="center" wrapText="1"/>
      <protection locked="0" hidden="0"/>
    </xf>
    <xf numFmtId="166" fontId="21" fillId="0" borderId="1" applyAlignment="1" applyProtection="1" pivotButton="0" quotePrefix="0" xfId="0">
      <alignment horizontal="center" vertical="center" wrapText="1"/>
      <protection locked="0" hidden="0"/>
    </xf>
    <xf numFmtId="166" fontId="21" fillId="0" borderId="1" applyAlignment="1" pivotButton="0" quotePrefix="0" xfId="0">
      <alignment horizontal="left" vertical="center" wrapText="1"/>
    </xf>
    <xf numFmtId="0" fontId="12" fillId="0" borderId="9" applyAlignment="1" pivotButton="0" quotePrefix="0" xfId="0">
      <alignment horizontal="center" vertical="center"/>
    </xf>
    <xf numFmtId="49" fontId="12" fillId="0" borderId="1" applyAlignment="1" pivotButton="0" quotePrefix="0" xfId="0">
      <alignment horizontal="left" vertical="center" wrapText="1"/>
    </xf>
    <xf numFmtId="57" fontId="29" fillId="0" borderId="16" applyAlignment="1" pivotButton="0" quotePrefix="0" xfId="0">
      <alignment horizontal="center" vertical="center" wrapText="1"/>
    </xf>
    <xf numFmtId="57" fontId="21" fillId="0" borderId="7" applyAlignment="1" pivotButton="0" quotePrefix="0" xfId="0">
      <alignment horizontal="center" vertical="center" wrapText="1"/>
    </xf>
    <xf numFmtId="0" fontId="12" fillId="0" borderId="1" applyAlignment="1" pivotButton="0" quotePrefix="0" xfId="0">
      <alignment vertical="center"/>
    </xf>
    <xf numFmtId="0" fontId="42" fillId="0" borderId="0" applyAlignment="1" pivotButton="0" quotePrefix="0" xfId="0">
      <alignment horizontal="center" vertical="center" wrapText="1"/>
    </xf>
    <xf numFmtId="0" fontId="43" fillId="0" borderId="1" applyAlignment="1" pivotButton="0" quotePrefix="0" xfId="0">
      <alignment horizontal="center" vertical="center" wrapText="1"/>
    </xf>
    <xf numFmtId="0" fontId="44" fillId="0" borderId="1" applyAlignment="1" pivotButton="0" quotePrefix="0" xfId="0">
      <alignment horizontal="center" vertical="center" wrapText="1"/>
    </xf>
    <xf numFmtId="0" fontId="44" fillId="0" borderId="1" applyAlignment="1" pivotButton="0" quotePrefix="0" xfId="0">
      <alignment horizontal="left" vertical="center" wrapText="1"/>
    </xf>
    <xf numFmtId="0" fontId="6" fillId="0" borderId="1" applyAlignment="1" pivotButton="0" quotePrefix="0" xfId="0">
      <alignment horizontal="center" vertical="center" wrapText="1"/>
    </xf>
    <xf numFmtId="0" fontId="4" fillId="0" borderId="1" applyAlignment="1" applyProtection="1" pivotButton="0" quotePrefix="0" xfId="53">
      <alignment horizontal="center" vertical="center" wrapText="1"/>
      <protection locked="1" hidden="1"/>
    </xf>
    <xf numFmtId="0" fontId="45" fillId="0" borderId="1" applyAlignment="1" pivotButton="0" quotePrefix="0" xfId="0">
      <alignment horizontal="center" vertical="center" wrapText="1"/>
    </xf>
    <xf numFmtId="167" fontId="43" fillId="0" borderId="1" applyAlignment="1" pivotButton="0" quotePrefix="0" xfId="0">
      <alignment horizontal="center" vertical="center" wrapText="1"/>
    </xf>
    <xf numFmtId="167" fontId="3" fillId="0" borderId="1" applyAlignment="1" pivotButton="0" quotePrefix="0" xfId="0">
      <alignment horizontal="center" vertical="center" wrapText="1"/>
    </xf>
    <xf numFmtId="0" fontId="46" fillId="0" borderId="1" applyAlignment="1" pivotButton="0" quotePrefix="0" xfId="0">
      <alignment horizontal="center" vertical="center" wrapText="1"/>
    </xf>
    <xf numFmtId="167" fontId="6" fillId="0" borderId="1" applyAlignment="1" pivotButton="0" quotePrefix="0" xfId="0">
      <alignment horizontal="center" vertical="center" wrapText="1"/>
    </xf>
    <xf numFmtId="0" fontId="6" fillId="0" borderId="1" applyAlignment="1" pivotButton="0" quotePrefix="0" xfId="0">
      <alignment horizontal="left" vertical="center" wrapText="1"/>
    </xf>
    <xf numFmtId="0" fontId="45" fillId="0" borderId="1" applyAlignment="1" pivotButton="0" quotePrefix="0" xfId="0">
      <alignment horizontal="left" vertical="center" wrapText="1"/>
    </xf>
    <xf numFmtId="0" fontId="6" fillId="0" borderId="1" applyAlignment="1" pivotButton="0" quotePrefix="0" xfId="0">
      <alignment horizontal="center" vertical="center"/>
    </xf>
    <xf numFmtId="0" fontId="7" fillId="0" borderId="1" applyAlignment="1" pivotButton="0" quotePrefix="0" xfId="0">
      <alignment horizontal="center" vertical="center" wrapText="1"/>
    </xf>
    <xf numFmtId="166" fontId="6" fillId="0" borderId="1" applyAlignment="1" pivotButton="0" quotePrefix="0" xfId="0">
      <alignment horizontal="center" vertical="center" wrapText="1"/>
    </xf>
    <xf numFmtId="0" fontId="3" fillId="0" borderId="11" applyAlignment="1" pivotButton="0" quotePrefix="0" xfId="0">
      <alignment horizontal="center" vertical="center" wrapText="1"/>
    </xf>
    <xf numFmtId="0" fontId="47" fillId="0" borderId="1" applyAlignment="1" pivotButton="0" quotePrefix="0" xfId="0">
      <alignment horizontal="center" vertical="center" wrapText="1"/>
    </xf>
    <xf numFmtId="170" fontId="3" fillId="0" borderId="1" applyAlignment="1" pivotButton="0" quotePrefix="0" xfId="0">
      <alignment horizontal="center" vertical="center" wrapText="1"/>
    </xf>
    <xf numFmtId="0" fontId="48" fillId="0" borderId="1" applyAlignment="1" pivotButton="0" quotePrefix="0" xfId="0">
      <alignment horizontal="center" vertical="center" wrapText="1"/>
    </xf>
    <xf numFmtId="171" fontId="4" fillId="0" borderId="1" applyAlignment="1" pivotButton="0" quotePrefix="0" xfId="0">
      <alignment horizontal="center" vertical="center" wrapText="1"/>
    </xf>
    <xf numFmtId="0" fontId="49" fillId="0" borderId="1" applyAlignment="1" pivotButton="0" quotePrefix="0" xfId="0">
      <alignment horizontal="center" vertical="center" wrapText="1"/>
    </xf>
    <xf numFmtId="164" fontId="47" fillId="0" borderId="1" applyAlignment="1" applyProtection="1" pivotButton="0" quotePrefix="0" xfId="0">
      <alignment horizontal="center" vertical="center" wrapText="1"/>
      <protection locked="0" hidden="0"/>
    </xf>
    <xf numFmtId="57" fontId="4" fillId="0" borderId="1" applyAlignment="1" pivotButton="0" quotePrefix="0" xfId="0">
      <alignment horizontal="center" vertical="center" wrapText="1"/>
    </xf>
    <xf numFmtId="49" fontId="4" fillId="0" borderId="1" applyAlignment="1" pivotButton="0" quotePrefix="0" xfId="0">
      <alignment horizontal="center" vertical="center" wrapText="1"/>
    </xf>
    <xf numFmtId="0" fontId="3" fillId="0" borderId="1" applyAlignment="1" pivotButton="0" quotePrefix="0" xfId="0">
      <alignment vertical="center"/>
    </xf>
    <xf numFmtId="0" fontId="44" fillId="0" borderId="9" applyAlignment="1" pivotButton="0" quotePrefix="0" xfId="0">
      <alignment horizontal="center" vertical="center" wrapText="1"/>
    </xf>
    <xf numFmtId="0" fontId="6" fillId="0" borderId="9" applyAlignment="1" pivotButton="0" quotePrefix="0" xfId="0">
      <alignment horizontal="center" vertical="center" wrapText="1"/>
    </xf>
    <xf numFmtId="0" fontId="6" fillId="0" borderId="9" applyAlignment="1" pivotButton="0" quotePrefix="0" xfId="0">
      <alignment horizontal="center" vertical="center"/>
    </xf>
    <xf numFmtId="0" fontId="50" fillId="0" borderId="1" applyAlignment="1" pivotButton="0" quotePrefix="0" xfId="0">
      <alignment horizontal="center" vertical="center" wrapText="1"/>
    </xf>
    <xf numFmtId="0" fontId="50" fillId="0" borderId="5" applyAlignment="1" pivotButton="0" quotePrefix="0" xfId="0">
      <alignment horizontal="left" vertical="center" wrapText="1"/>
    </xf>
    <xf numFmtId="0" fontId="0" fillId="0" borderId="18" pivotButton="0" quotePrefix="0" xfId="0"/>
    <xf numFmtId="0" fontId="25" fillId="0" borderId="6" applyAlignment="1" pivotButton="0" quotePrefix="0" xfId="0">
      <alignment horizontal="center" vertical="center" wrapText="1"/>
    </xf>
    <xf numFmtId="0" fontId="25" fillId="2" borderId="1" applyAlignment="1" pivotButton="0" quotePrefix="0" xfId="0">
      <alignment horizontal="center" vertical="center" wrapText="1"/>
    </xf>
    <xf numFmtId="0" fontId="25" fillId="0" borderId="3" applyAlignment="1" pivotButton="0" quotePrefix="0" xfId="0">
      <alignment horizontal="center" vertical="center" wrapText="1"/>
    </xf>
    <xf numFmtId="0" fontId="25" fillId="2" borderId="1" applyAlignment="1" pivotButton="0" quotePrefix="0" xfId="0">
      <alignment horizontal="left" vertical="center" wrapText="1"/>
    </xf>
    <xf numFmtId="0" fontId="25" fillId="0" borderId="3" applyAlignment="1" pivotButton="0" quotePrefix="0" xfId="0">
      <alignment horizontal="center" vertical="center"/>
    </xf>
    <xf numFmtId="0" fontId="25" fillId="0" borderId="1" applyAlignment="1" pivotButton="0" quotePrefix="0" xfId="0">
      <alignment horizontal="center" vertical="center"/>
    </xf>
    <xf numFmtId="0" fontId="25" fillId="0" borderId="6" applyAlignment="1" pivotButton="0" quotePrefix="0" xfId="0">
      <alignment horizontal="left" vertical="center" wrapText="1"/>
    </xf>
    <xf numFmtId="0" fontId="25" fillId="0" borderId="3" applyAlignment="1" pivotButton="0" quotePrefix="0" xfId="0">
      <alignment horizontal="left" vertical="center" wrapText="1"/>
    </xf>
    <xf numFmtId="0" fontId="25" fillId="0" borderId="1" applyAlignment="1" pivotButton="0" quotePrefix="0" xfId="0">
      <alignment horizontal="left" vertical="center" wrapText="1"/>
    </xf>
    <xf numFmtId="0" fontId="25" fillId="0" borderId="26" applyAlignment="1" pivotButton="0" quotePrefix="0" xfId="0">
      <alignment horizontal="justify" vertical="center"/>
    </xf>
    <xf numFmtId="0" fontId="25" fillId="0" borderId="27" applyAlignment="1" pivotButton="0" quotePrefix="0" xfId="0">
      <alignment horizontal="justify" vertical="center"/>
    </xf>
    <xf numFmtId="0" fontId="25" fillId="0" borderId="1" applyAlignment="1" pivotButton="0" quotePrefix="0" xfId="0">
      <alignment vertical="center" wrapText="1"/>
    </xf>
    <xf numFmtId="0" fontId="25" fillId="0" borderId="6" applyAlignment="1" pivotButton="0" quotePrefix="0" xfId="0">
      <alignment horizontal="justify" vertical="center"/>
    </xf>
    <xf numFmtId="0" fontId="25" fillId="0" borderId="6" applyAlignment="1" pivotButton="0" quotePrefix="0" xfId="0">
      <alignment vertical="center" wrapText="1"/>
    </xf>
    <xf numFmtId="0" fontId="25" fillId="2" borderId="6" applyAlignment="1" pivotButton="0" quotePrefix="0" xfId="0">
      <alignment horizontal="left" vertical="center" wrapText="1"/>
    </xf>
    <xf numFmtId="0" fontId="25" fillId="0" borderId="3" applyAlignment="1" pivotButton="0" quotePrefix="0" xfId="0">
      <alignment vertical="center" wrapText="1"/>
    </xf>
    <xf numFmtId="0" fontId="25" fillId="2" borderId="3" applyAlignment="1" pivotButton="0" quotePrefix="0" xfId="0">
      <alignment horizontal="left" vertical="center" wrapText="1"/>
    </xf>
    <xf numFmtId="0" fontId="50" fillId="0" borderId="1" applyAlignment="1" pivotButton="0" quotePrefix="0" xfId="0">
      <alignment horizontal="left" vertical="center" wrapText="1"/>
    </xf>
    <xf numFmtId="0" fontId="51" fillId="0" borderId="5" applyAlignment="1" pivotButton="0" quotePrefix="0" xfId="0">
      <alignment horizontal="left" vertical="center" wrapText="1"/>
    </xf>
    <xf numFmtId="0" fontId="51" fillId="0" borderId="1" applyAlignment="1" pivotButton="0" quotePrefix="0" xfId="0">
      <alignment horizontal="left" vertical="center" wrapText="1"/>
    </xf>
    <xf numFmtId="0" fontId="25" fillId="2" borderId="3" applyAlignment="1" pivotButton="0" quotePrefix="0" xfId="0">
      <alignment horizontal="center" vertical="center" wrapText="1"/>
    </xf>
    <xf numFmtId="0" fontId="25" fillId="0" borderId="1" applyAlignment="1" pivotButton="0" quotePrefix="0" xfId="0">
      <alignment horizontal="justify" vertical="center"/>
    </xf>
    <xf numFmtId="0" fontId="25" fillId="0" borderId="7" applyAlignment="1" pivotButton="0" quotePrefix="0" xfId="0">
      <alignment vertical="center" wrapText="1"/>
    </xf>
    <xf numFmtId="0" fontId="25" fillId="2" borderId="6" applyAlignment="1" pivotButton="0" quotePrefix="0" xfId="0">
      <alignment horizontal="center" vertical="center" wrapText="1"/>
    </xf>
    <xf numFmtId="0" fontId="25" fillId="2" borderId="7" applyAlignment="1" pivotButton="0" quotePrefix="0" xfId="0">
      <alignment horizontal="center" vertical="center" wrapText="1"/>
    </xf>
    <xf numFmtId="0" fontId="25" fillId="0" borderId="8" applyAlignment="1" pivotButton="0" quotePrefix="0" xfId="0">
      <alignment horizontal="left" vertical="center" wrapText="1"/>
    </xf>
    <xf numFmtId="0" fontId="51" fillId="0" borderId="1" applyAlignment="1" pivotButton="0" quotePrefix="0" xfId="0">
      <alignment horizontal="center" vertical="center" wrapText="1"/>
    </xf>
    <xf numFmtId="168" fontId="2" fillId="0" borderId="1" applyAlignment="1" pivotButton="0" quotePrefix="0" xfId="0">
      <alignment horizontal="center" vertical="center" wrapText="1"/>
    </xf>
    <xf numFmtId="168" fontId="50" fillId="0" borderId="1" applyAlignment="1" pivotButton="0" quotePrefix="0" xfId="0">
      <alignment horizontal="center" vertical="center" wrapText="1"/>
    </xf>
    <xf numFmtId="0" fontId="0" fillId="0" borderId="19" pivotButton="0" quotePrefix="0" xfId="0"/>
    <xf numFmtId="168" fontId="50" fillId="0" borderId="5" applyAlignment="1" pivotButton="0" quotePrefix="0" xfId="0">
      <alignment horizontal="center" vertical="center" wrapText="1"/>
    </xf>
    <xf numFmtId="168" fontId="25" fillId="0" borderId="6" applyAlignment="1" pivotButton="0" quotePrefix="0" xfId="0">
      <alignment horizontal="center" vertical="center" wrapText="1"/>
    </xf>
    <xf numFmtId="168" fontId="25" fillId="2" borderId="3" applyAlignment="1" pivotButton="0" quotePrefix="0" xfId="0">
      <alignment horizontal="center" vertical="center" shrinkToFit="1"/>
    </xf>
    <xf numFmtId="168" fontId="25" fillId="2" borderId="1" applyAlignment="1" pivotButton="0" quotePrefix="0" xfId="0">
      <alignment horizontal="center" vertical="center" shrinkToFit="1"/>
    </xf>
    <xf numFmtId="168" fontId="25" fillId="0" borderId="1" applyAlignment="1" pivotButton="0" quotePrefix="0" xfId="0">
      <alignment horizontal="center" vertical="center" shrinkToFit="1"/>
    </xf>
    <xf numFmtId="0" fontId="25" fillId="2" borderId="1" applyAlignment="1" pivotButton="0" quotePrefix="0" xfId="0">
      <alignment vertical="center" wrapText="1"/>
    </xf>
    <xf numFmtId="0" fontId="25" fillId="0" borderId="1" applyAlignment="1" pivotButton="0" quotePrefix="0" xfId="0">
      <alignment horizontal="justify" vertical="center" wrapText="1"/>
    </xf>
    <xf numFmtId="0" fontId="25" fillId="0" borderId="3" applyAlignment="1" pivotButton="0" quotePrefix="0" xfId="0">
      <alignment horizontal="justify" vertical="center" wrapText="1"/>
    </xf>
    <xf numFmtId="168" fontId="25" fillId="0" borderId="3" applyAlignment="1" pivotButton="0" quotePrefix="0" xfId="0">
      <alignment horizontal="center" vertical="center" wrapText="1"/>
    </xf>
    <xf numFmtId="168" fontId="25" fillId="0" borderId="1" applyAlignment="1" pivotButton="0" quotePrefix="0" xfId="0">
      <alignment horizontal="center" vertical="center" wrapText="1"/>
    </xf>
    <xf numFmtId="0" fontId="25" fillId="3" borderId="1" applyAlignment="1" pivotButton="0" quotePrefix="0" xfId="0">
      <alignment horizontal="left" vertical="center" wrapText="1"/>
    </xf>
    <xf numFmtId="168" fontId="25" fillId="0" borderId="1" applyAlignment="1" pivotButton="0" quotePrefix="0" xfId="0">
      <alignment horizontal="center" vertical="center"/>
    </xf>
    <xf numFmtId="166" fontId="25" fillId="2" borderId="3" applyAlignment="1" pivotButton="0" quotePrefix="0" xfId="0">
      <alignment horizontal="center" vertical="center" shrinkToFit="1"/>
    </xf>
    <xf numFmtId="0" fontId="50" fillId="0" borderId="24" applyAlignment="1" pivotButton="0" quotePrefix="0" xfId="0">
      <alignment horizontal="center" vertical="center" wrapText="1"/>
    </xf>
    <xf numFmtId="0" fontId="50" fillId="0" borderId="25" applyAlignment="1" pivotButton="0" quotePrefix="0" xfId="0">
      <alignment horizontal="center" vertical="center" wrapText="1"/>
    </xf>
    <xf numFmtId="0" fontId="25" fillId="2" borderId="3" applyAlignment="1" pivotButton="0" quotePrefix="0" xfId="0">
      <alignment horizontal="center" vertical="center"/>
    </xf>
    <xf numFmtId="0" fontId="25" fillId="2" borderId="1" applyAlignment="1" pivotButton="0" quotePrefix="0" xfId="0">
      <alignment horizontal="center" vertical="center"/>
    </xf>
    <xf numFmtId="0" fontId="25" fillId="2" borderId="1" applyAlignment="1" pivotButton="0" quotePrefix="0" xfId="0">
      <alignment horizontal="justify" vertical="center" wrapText="1"/>
    </xf>
    <xf numFmtId="0" fontId="50" fillId="0" borderId="4" applyAlignment="1" pivotButton="0" quotePrefix="0" xfId="0">
      <alignment horizontal="center" vertical="center" wrapText="1"/>
    </xf>
    <xf numFmtId="57" fontId="25" fillId="0" borderId="1" applyAlignment="1" pivotButton="0" quotePrefix="0" xfId="0">
      <alignment horizontal="center" vertical="center" wrapText="1"/>
    </xf>
    <xf numFmtId="57" fontId="25" fillId="0" borderId="6" applyAlignment="1" pivotButton="0" quotePrefix="0" xfId="0">
      <alignment horizontal="center" vertical="center" wrapText="1"/>
    </xf>
    <xf numFmtId="57" fontId="25" fillId="0" borderId="3" applyAlignment="1" pivotButton="0" quotePrefix="0" xfId="0">
      <alignment horizontal="center" vertical="center" wrapText="1"/>
    </xf>
    <xf numFmtId="57" fontId="25" fillId="2" borderId="1" applyAlignment="1" pivotButton="0" quotePrefix="0" xfId="0">
      <alignment horizontal="center" vertical="center" wrapText="1"/>
    </xf>
    <xf numFmtId="0" fontId="50" fillId="0" borderId="7" applyAlignment="1" pivotButton="0" quotePrefix="0" xfId="0">
      <alignment horizontal="center" vertical="center" wrapText="1"/>
    </xf>
    <xf numFmtId="0" fontId="25" fillId="0" borderId="11" applyAlignment="1" pivotButton="0" quotePrefix="0" xfId="0">
      <alignment horizontal="left" vertical="center" wrapText="1"/>
    </xf>
    <xf numFmtId="0" fontId="25" fillId="2" borderId="11" applyAlignment="1" pivotButton="0" quotePrefix="0" xfId="0">
      <alignment horizontal="left" vertical="center" wrapText="1"/>
    </xf>
    <xf numFmtId="0" fontId="51" fillId="2" borderId="11" applyAlignment="1" pivotButton="0" quotePrefix="0" xfId="0">
      <alignment horizontal="left" vertical="center" wrapText="1"/>
    </xf>
    <xf numFmtId="0" fontId="25" fillId="0" borderId="11" applyAlignment="1" pivotButton="0" quotePrefix="0" xfId="0">
      <alignment horizontal="center" vertical="center" wrapText="1"/>
    </xf>
    <xf numFmtId="0" fontId="39" fillId="0" borderId="0" applyAlignment="1" pivotButton="0" quotePrefix="0" xfId="0">
      <alignment vertical="center"/>
    </xf>
    <xf numFmtId="0" fontId="52" fillId="0" borderId="1" applyAlignment="1" pivotButton="0" quotePrefix="0" xfId="0">
      <alignment horizontal="center" vertical="center" wrapText="1"/>
    </xf>
    <xf numFmtId="0" fontId="53" fillId="0" borderId="5" applyAlignment="1" pivotButton="0" quotePrefix="0" xfId="0">
      <alignment horizontal="left" vertical="center" wrapText="1"/>
    </xf>
    <xf numFmtId="0" fontId="12" fillId="0" borderId="6" applyAlignment="1" pivotButton="0" quotePrefix="0" xfId="0">
      <alignment horizontal="center" vertical="center" wrapText="1"/>
    </xf>
    <xf numFmtId="0" fontId="21" fillId="0" borderId="6" applyAlignment="1" pivotButton="0" quotePrefix="0" xfId="0">
      <alignment horizontal="center" vertical="center" wrapText="1"/>
    </xf>
    <xf numFmtId="0" fontId="12" fillId="0" borderId="6" applyAlignment="1" pivotButton="0" quotePrefix="0" xfId="0">
      <alignment horizontal="left" vertical="center" wrapText="1"/>
    </xf>
    <xf numFmtId="0" fontId="21" fillId="0" borderId="6" applyAlignment="1" pivotButton="0" quotePrefix="0" xfId="0">
      <alignment horizontal="left" vertical="center" wrapText="1"/>
    </xf>
    <xf numFmtId="171" fontId="52" fillId="0" borderId="1" applyAlignment="1" pivotButton="0" quotePrefix="0" xfId="0">
      <alignment horizontal="center" vertical="center" wrapText="1"/>
    </xf>
    <xf numFmtId="171" fontId="20" fillId="0" borderId="1" applyAlignment="1" pivotButton="0" quotePrefix="0" xfId="0">
      <alignment horizontal="center" vertical="center" wrapText="1"/>
    </xf>
    <xf numFmtId="171" fontId="21" fillId="0" borderId="5" applyAlignment="1" pivotButton="0" quotePrefix="0" xfId="0">
      <alignment horizontal="center" vertical="center" wrapText="1"/>
    </xf>
    <xf numFmtId="0" fontId="12" fillId="0" borderId="24" applyAlignment="1" pivotButton="0" quotePrefix="0" xfId="0">
      <alignment horizontal="left" vertical="center" wrapText="1"/>
    </xf>
    <xf numFmtId="0" fontId="41" fillId="0" borderId="1" applyAlignment="1" pivotButton="0" quotePrefix="0" xfId="0">
      <alignment horizontal="left" vertical="center" wrapText="1"/>
    </xf>
    <xf numFmtId="0" fontId="12" fillId="0" borderId="6" applyAlignment="1" pivotButton="0" quotePrefix="0" xfId="0">
      <alignment horizontal="left" vertical="top" wrapText="1"/>
    </xf>
    <xf numFmtId="0" fontId="12" fillId="0" borderId="5" applyAlignment="1" pivotButton="0" quotePrefix="0" xfId="0">
      <alignment horizontal="left" vertical="center" wrapText="1"/>
    </xf>
    <xf numFmtId="0" fontId="39" fillId="0" borderId="1" applyAlignment="1" pivotButton="0" quotePrefix="0" xfId="0">
      <alignment horizontal="left" vertical="center" wrapText="1"/>
    </xf>
    <xf numFmtId="0" fontId="41" fillId="0" borderId="1" applyAlignment="1" pivotButton="0" quotePrefix="0" xfId="0">
      <alignment horizontal="left" vertical="top" wrapText="1"/>
    </xf>
    <xf numFmtId="0" fontId="21" fillId="0" borderId="1" applyAlignment="1" pivotButton="0" quotePrefix="0" xfId="0">
      <alignment horizontal="left" vertical="top" wrapText="1"/>
    </xf>
    <xf numFmtId="0" fontId="21" fillId="0" borderId="6" applyAlignment="1" pivotButton="0" quotePrefix="0" xfId="0">
      <alignment horizontal="justify" vertical="center" wrapText="1"/>
    </xf>
    <xf numFmtId="0" fontId="20" fillId="0" borderId="24" applyAlignment="1" pivotButton="0" quotePrefix="0" xfId="0">
      <alignment horizontal="left" vertical="center" wrapText="1"/>
    </xf>
    <xf numFmtId="0" fontId="20" fillId="0" borderId="25" applyAlignment="1" pivotButton="0" quotePrefix="0" xfId="0">
      <alignment horizontal="left" vertical="center" wrapText="1"/>
    </xf>
    <xf numFmtId="0" fontId="20" fillId="0" borderId="25" applyAlignment="1" pivotButton="0" quotePrefix="0" xfId="0">
      <alignment horizontal="center" vertical="center" wrapText="1"/>
    </xf>
    <xf numFmtId="0" fontId="45" fillId="0" borderId="5" applyAlignment="1" pivotButton="0" quotePrefix="0" xfId="0">
      <alignment horizontal="left" vertical="center" wrapText="1"/>
    </xf>
    <xf numFmtId="0" fontId="21" fillId="0" borderId="0" applyAlignment="1" pivotButton="0" quotePrefix="0" xfId="0">
      <alignment horizontal="justify" vertical="center"/>
    </xf>
    <xf numFmtId="0" fontId="21" fillId="0" borderId="1" applyAlignment="1" pivotButton="0" quotePrefix="0" xfId="0">
      <alignment horizontal="justify" vertical="center"/>
    </xf>
    <xf numFmtId="0" fontId="20" fillId="0" borderId="4" applyAlignment="1" pivotButton="0" quotePrefix="0" xfId="0">
      <alignment horizontal="center" vertical="center" wrapText="1"/>
    </xf>
    <xf numFmtId="57" fontId="12" fillId="0" borderId="10" applyAlignment="1" pivotButton="0" quotePrefix="0" xfId="0">
      <alignment horizontal="center" vertical="center" wrapText="1"/>
    </xf>
    <xf numFmtId="14" fontId="12" fillId="0" borderId="1" applyAlignment="1" pivotButton="0" quotePrefix="0" xfId="0">
      <alignment horizontal="left" vertical="center" wrapText="1"/>
    </xf>
    <xf numFmtId="57" fontId="21" fillId="0" borderId="1" applyAlignment="1" applyProtection="1" pivotButton="0" quotePrefix="0" xfId="0">
      <alignment horizontal="center" vertical="center" wrapText="1"/>
      <protection locked="0" hidden="0"/>
    </xf>
    <xf numFmtId="0" fontId="20" fillId="0" borderId="7" applyAlignment="1" pivotButton="0" quotePrefix="0" xfId="0">
      <alignment horizontal="center" vertical="center" wrapText="1"/>
    </xf>
    <xf numFmtId="0" fontId="12" fillId="0" borderId="10" applyAlignment="1" pivotButton="0" quotePrefix="0" xfId="0">
      <alignment horizontal="center" vertical="center" wrapText="1"/>
    </xf>
    <xf numFmtId="0" fontId="12" fillId="0" borderId="0" applyAlignment="1" pivotButton="0" quotePrefix="0" xfId="0">
      <alignment vertical="center" wrapText="1"/>
    </xf>
    <xf numFmtId="0" fontId="13" fillId="0" borderId="1" applyAlignment="1" pivotButton="0" quotePrefix="0" xfId="0">
      <alignment horizontal="center" vertical="center" wrapText="1"/>
    </xf>
    <xf numFmtId="0" fontId="12" fillId="0" borderId="21" applyAlignment="1" pivotButton="0" quotePrefix="0" xfId="0">
      <alignment horizontal="center" vertical="center" wrapText="1"/>
    </xf>
    <xf numFmtId="0" fontId="54" fillId="0" borderId="1" applyAlignment="1" pivotButton="0" quotePrefix="0" xfId="0">
      <alignment horizontal="left" vertical="center" wrapText="1"/>
    </xf>
    <xf numFmtId="0" fontId="13" fillId="0" borderId="6" applyAlignment="1" pivotButton="0" quotePrefix="0" xfId="0">
      <alignment horizontal="center" vertical="center" wrapText="1"/>
    </xf>
    <xf numFmtId="0" fontId="12" fillId="0" borderId="21" applyAlignment="1" pivotButton="0" quotePrefix="0" xfId="0">
      <alignment horizontal="left" vertical="center" wrapText="1"/>
    </xf>
    <xf numFmtId="0" fontId="12" fillId="0" borderId="1" applyAlignment="1" pivotButton="0" quotePrefix="0" xfId="0">
      <alignment horizontal="justify" vertical="center"/>
    </xf>
    <xf numFmtId="0" fontId="27" fillId="0" borderId="9" applyAlignment="1" pivotButton="0" quotePrefix="0" xfId="0">
      <alignment horizontal="center" vertical="center" wrapText="1"/>
    </xf>
    <xf numFmtId="0" fontId="12" fillId="0" borderId="9" applyAlignment="1" pivotButton="0" quotePrefix="0" xfId="0">
      <alignment horizontal="left" vertical="center" wrapText="1"/>
    </xf>
    <xf numFmtId="0" fontId="41" fillId="0" borderId="21" applyAlignment="1" pivotButton="0" quotePrefix="0" xfId="0">
      <alignment horizontal="left" vertical="center" wrapText="1"/>
    </xf>
    <xf numFmtId="0" fontId="12" fillId="0" borderId="0" applyAlignment="1" pivotButton="0" quotePrefix="0" xfId="0">
      <alignment horizontal="justify" vertical="center" wrapText="1"/>
    </xf>
    <xf numFmtId="0" fontId="29" fillId="0" borderId="9" applyAlignment="1" pivotButton="0" quotePrefix="0" xfId="0">
      <alignment horizontal="left" vertical="center" wrapText="1"/>
    </xf>
    <xf numFmtId="0" fontId="29" fillId="0" borderId="9" applyAlignment="1" pivotButton="0" quotePrefix="0" xfId="0">
      <alignment horizontal="center" vertical="center" wrapText="1"/>
    </xf>
    <xf numFmtId="0" fontId="37" fillId="0" borderId="1" applyAlignment="1" pivotButton="0" quotePrefix="0" xfId="0">
      <alignment horizontal="center" vertical="center" wrapText="1"/>
    </xf>
    <xf numFmtId="0" fontId="29" fillId="0" borderId="21" applyAlignment="1" pivotButton="0" quotePrefix="0" xfId="0">
      <alignment horizontal="left" vertical="center" wrapText="1"/>
    </xf>
    <xf numFmtId="171" fontId="24" fillId="0" borderId="1" applyAlignment="1" pivotButton="0" quotePrefix="0" xfId="0">
      <alignment horizontal="center" vertical="center" wrapText="1"/>
    </xf>
    <xf numFmtId="0" fontId="24" fillId="0" borderId="1" applyAlignment="1" pivotButton="0" quotePrefix="0" xfId="0">
      <alignment horizontal="left" vertical="center" wrapText="1"/>
    </xf>
    <xf numFmtId="0" fontId="55" fillId="0" borderId="1" applyAlignment="1" pivotButton="0" quotePrefix="0" xfId="0">
      <alignment horizontal="left" vertical="center" wrapText="1"/>
    </xf>
    <xf numFmtId="57" fontId="12" fillId="0" borderId="21" applyAlignment="1" pivotButton="0" quotePrefix="0" xfId="0">
      <alignment horizontal="center" vertical="center" wrapText="1"/>
    </xf>
    <xf numFmtId="57" fontId="12" fillId="0" borderId="1" applyAlignment="1" pivotButton="0" quotePrefix="0" xfId="0">
      <alignment horizontal="left" vertical="center" wrapText="1"/>
    </xf>
    <xf numFmtId="57" fontId="13" fillId="0" borderId="1" applyAlignment="1" pivotButton="0" quotePrefix="0" xfId="0">
      <alignment horizontal="left" vertical="center" wrapText="1"/>
    </xf>
    <xf numFmtId="0" fontId="12" fillId="0" borderId="28" applyAlignment="1" pivotButton="0" quotePrefix="0" xfId="0">
      <alignment horizontal="center" vertical="center" wrapText="1"/>
    </xf>
    <xf numFmtId="0" fontId="56" fillId="0" borderId="1" applyAlignment="1" pivotButton="0" quotePrefix="0" xfId="0">
      <alignment horizontal="left" vertical="center" wrapText="1"/>
    </xf>
    <xf numFmtId="0" fontId="12" fillId="0" borderId="29" applyAlignment="1" pivotButton="0" quotePrefix="0" xfId="0">
      <alignment vertical="center" wrapText="1"/>
    </xf>
    <xf numFmtId="0" fontId="12" fillId="0" borderId="20" applyAlignment="1" pivotButton="0" quotePrefix="0" xfId="0">
      <alignment horizontal="center" vertical="center" wrapText="1"/>
    </xf>
    <xf numFmtId="0" fontId="13" fillId="0" borderId="10" applyAlignment="1" pivotButton="0" quotePrefix="0" xfId="0">
      <alignment horizontal="center" vertical="center" wrapText="1"/>
    </xf>
    <xf numFmtId="0" fontId="13" fillId="0" borderId="20" applyAlignment="1" pivotButton="0" quotePrefix="0" xfId="0">
      <alignment horizontal="center" vertical="center" wrapText="1"/>
    </xf>
    <xf numFmtId="0" fontId="6" fillId="0" borderId="10" applyAlignment="1" pivotButton="0" quotePrefix="0" xfId="0">
      <alignment horizontal="center" vertical="center" wrapText="1"/>
    </xf>
    <xf numFmtId="0" fontId="6" fillId="0" borderId="20" applyAlignment="1" pivotButton="0" quotePrefix="0" xfId="0">
      <alignment horizontal="center" vertical="center" wrapText="1"/>
    </xf>
    <xf numFmtId="0" fontId="13" fillId="0" borderId="1" applyAlignment="1" pivotButton="0" quotePrefix="0" xfId="0">
      <alignment horizontal="center" vertical="center"/>
    </xf>
    <xf numFmtId="166" fontId="13" fillId="0" borderId="1" applyAlignment="1" pivotButton="0" quotePrefix="0" xfId="0">
      <alignment horizontal="center" vertical="center" wrapText="1"/>
    </xf>
    <xf numFmtId="0" fontId="13" fillId="0" borderId="7" applyAlignment="1" pivotButton="0" quotePrefix="0" xfId="0">
      <alignment horizontal="center" vertical="center" wrapText="1"/>
    </xf>
    <xf numFmtId="0" fontId="13" fillId="0" borderId="0" applyAlignment="1" pivotButton="0" quotePrefix="0" xfId="0">
      <alignment horizontal="center" vertical="center"/>
    </xf>
    <xf numFmtId="0" fontId="13" fillId="0" borderId="1" applyAlignment="1" pivotButton="0" quotePrefix="0" xfId="0">
      <alignment horizontal="justify" vertical="center" wrapText="1"/>
    </xf>
    <xf numFmtId="0" fontId="57" fillId="0" borderId="1" applyAlignment="1" pivotButton="0" quotePrefix="0" xfId="0">
      <alignment horizontal="center" vertical="center" wrapText="1"/>
    </xf>
    <xf numFmtId="0" fontId="12" fillId="0" borderId="0" applyAlignment="1" pivotButton="0" quotePrefix="0" xfId="0">
      <alignment vertical="center"/>
    </xf>
    <xf numFmtId="0" fontId="13" fillId="0" borderId="1" applyAlignment="1" pivotButton="0" quotePrefix="0" xfId="0">
      <alignment horizontal="justify" vertical="center"/>
    </xf>
    <xf numFmtId="0" fontId="24" fillId="0" borderId="1" applyAlignment="1" pivotButton="0" quotePrefix="0" xfId="0">
      <alignment horizontal="center" vertical="center" wrapText="1"/>
    </xf>
    <xf numFmtId="166" fontId="13" fillId="0" borderId="1" applyAlignment="1" pivotButton="0" quotePrefix="0" xfId="0">
      <alignment horizontal="center" vertical="center"/>
    </xf>
    <xf numFmtId="0" fontId="13" fillId="0" borderId="28" applyAlignment="1" pivotButton="0" quotePrefix="0" xfId="0">
      <alignment horizontal="center" vertical="center" wrapText="1"/>
    </xf>
    <xf numFmtId="0" fontId="58" fillId="0" borderId="0" applyAlignment="1" pivotButton="0" quotePrefix="0" xfId="0">
      <alignment vertical="center"/>
    </xf>
    <xf numFmtId="0" fontId="53" fillId="0" borderId="0" applyAlignment="1" pivotButton="0" quotePrefix="0" xfId="0">
      <alignment horizontal="center" vertical="center"/>
    </xf>
    <xf numFmtId="0" fontId="19" fillId="0" borderId="0" applyAlignment="1" pivotButton="0" quotePrefix="0" xfId="0">
      <alignment vertical="center"/>
    </xf>
    <xf numFmtId="0" fontId="18" fillId="0" borderId="0" applyAlignment="1" pivotButton="0" quotePrefix="0" xfId="0">
      <alignment vertical="center"/>
    </xf>
    <xf numFmtId="0" fontId="58" fillId="0" borderId="0" applyAlignment="1" pivotButton="0" quotePrefix="0" xfId="0">
      <alignment horizontal="center" vertical="center"/>
    </xf>
    <xf numFmtId="0" fontId="58" fillId="0" borderId="0" applyAlignment="1" pivotButton="0" quotePrefix="0" xfId="0">
      <alignment horizontal="center" vertical="center" wrapText="1"/>
    </xf>
    <xf numFmtId="0" fontId="58" fillId="0" borderId="0" applyAlignment="1" pivotButton="0" quotePrefix="0" xfId="0">
      <alignment horizontal="left" vertical="center"/>
    </xf>
    <xf numFmtId="169" fontId="58" fillId="0" borderId="0" applyAlignment="1" pivotButton="0" quotePrefix="0" xfId="0">
      <alignment horizontal="center" vertical="center" shrinkToFit="1"/>
    </xf>
    <xf numFmtId="0" fontId="59" fillId="0" borderId="0" applyAlignment="1" pivotButton="0" quotePrefix="0" xfId="0">
      <alignment horizontal="center" vertical="center" wrapText="1"/>
    </xf>
    <xf numFmtId="0" fontId="18" fillId="0" borderId="1" applyAlignment="1" pivotButton="0" quotePrefix="0" xfId="0">
      <alignment horizontal="centerContinuous" vertical="center"/>
    </xf>
    <xf numFmtId="0" fontId="19" fillId="0" borderId="10" applyAlignment="1" pivotButton="0" quotePrefix="0" xfId="0">
      <alignment horizontal="center" vertical="center" wrapText="1"/>
    </xf>
    <xf numFmtId="0" fontId="60" fillId="0" borderId="1" applyAlignment="1" pivotButton="0" quotePrefix="0" xfId="0">
      <alignment horizontal="center" vertical="center" wrapText="1"/>
    </xf>
    <xf numFmtId="0" fontId="19" fillId="0" borderId="6" applyAlignment="1" pivotButton="0" quotePrefix="0" xfId="0">
      <alignment horizontal="center" vertical="center" wrapText="1"/>
    </xf>
    <xf numFmtId="0" fontId="19" fillId="0" borderId="7" applyAlignment="1" pivotButton="0" quotePrefix="0" xfId="0">
      <alignment horizontal="center" vertical="center" wrapText="1"/>
    </xf>
    <xf numFmtId="0" fontId="61" fillId="0" borderId="1" applyAlignment="1" pivotButton="0" quotePrefix="0" xfId="0">
      <alignment horizontal="center" vertical="center" wrapText="1"/>
    </xf>
    <xf numFmtId="0" fontId="62" fillId="0" borderId="1" applyAlignment="1" pivotButton="0" quotePrefix="0" xfId="0">
      <alignment horizontal="center" vertical="center" wrapText="1"/>
    </xf>
    <xf numFmtId="0" fontId="19" fillId="0" borderId="3" applyAlignment="1" pivotButton="0" quotePrefix="0" xfId="0">
      <alignment horizontal="center" vertical="center" wrapText="1"/>
    </xf>
    <xf numFmtId="0" fontId="61" fillId="0" borderId="1" applyAlignment="1" pivotButton="0" quotePrefix="0" xfId="0">
      <alignment horizontal="left" vertical="center" wrapText="1"/>
    </xf>
    <xf numFmtId="0" fontId="19" fillId="0" borderId="8" applyAlignment="1" pivotButton="0" quotePrefix="0" xfId="0">
      <alignment horizontal="left" vertical="center" wrapText="1"/>
    </xf>
    <xf numFmtId="0" fontId="49" fillId="0" borderId="1" applyAlignment="1" pivotButton="0" quotePrefix="0" xfId="0">
      <alignment horizontal="left" vertical="center" wrapText="1"/>
    </xf>
    <xf numFmtId="0" fontId="4" fillId="0" borderId="10" applyAlignment="1" pivotButton="0" quotePrefix="0" xfId="0">
      <alignment horizontal="center" vertical="center" wrapText="1"/>
    </xf>
    <xf numFmtId="0" fontId="0" fillId="0" borderId="24" pivotButton="0" quotePrefix="0" xfId="0"/>
    <xf numFmtId="0" fontId="18" fillId="0" borderId="1" applyAlignment="1" pivotButton="0" quotePrefix="0" xfId="0">
      <alignment vertical="center" wrapText="1"/>
    </xf>
    <xf numFmtId="0" fontId="19" fillId="0" borderId="1" applyAlignment="1" pivotButton="0" quotePrefix="0" xfId="0">
      <alignment horizontal="center" vertical="center" wrapText="1" shrinkToFit="1"/>
    </xf>
    <xf numFmtId="0" fontId="49" fillId="0" borderId="1" applyAlignment="1" pivotButton="0" quotePrefix="0" xfId="0">
      <alignment horizontal="center" vertical="center" wrapText="1" shrinkToFit="1"/>
    </xf>
    <xf numFmtId="0" fontId="61" fillId="0" borderId="8" applyAlignment="1" pivotButton="0" quotePrefix="0" xfId="0">
      <alignment horizontal="left" vertical="center" wrapText="1"/>
    </xf>
    <xf numFmtId="0" fontId="49" fillId="0" borderId="8" applyAlignment="1" pivotButton="0" quotePrefix="0" xfId="0">
      <alignment horizontal="center" vertical="center" wrapText="1"/>
    </xf>
    <xf numFmtId="0" fontId="63" fillId="0" borderId="1" applyAlignment="1" pivotButton="0" quotePrefix="0" xfId="0">
      <alignment horizontal="center" vertical="center" wrapText="1"/>
    </xf>
    <xf numFmtId="169" fontId="4" fillId="0" borderId="10" applyAlignment="1" pivotButton="0" quotePrefix="0" xfId="0">
      <alignment horizontal="center" vertical="center" wrapText="1" shrinkToFit="1"/>
    </xf>
    <xf numFmtId="169" fontId="4" fillId="0" borderId="1" applyAlignment="1" pivotButton="0" quotePrefix="0" xfId="0">
      <alignment horizontal="center" vertical="center" wrapText="1" shrinkToFit="1"/>
    </xf>
    <xf numFmtId="0" fontId="0" fillId="0" borderId="30" pivotButton="0" quotePrefix="0" xfId="0"/>
    <xf numFmtId="169" fontId="18" fillId="0" borderId="10" applyAlignment="1" pivotButton="0" quotePrefix="0" xfId="0">
      <alignment horizontal="center" vertical="center" wrapText="1"/>
    </xf>
    <xf numFmtId="169" fontId="18" fillId="0" borderId="1" applyAlignment="1" pivotButton="0" quotePrefix="0" xfId="0">
      <alignment horizontal="center" vertical="center" wrapText="1"/>
    </xf>
    <xf numFmtId="169" fontId="19" fillId="0" borderId="10" applyAlignment="1" pivotButton="0" quotePrefix="0" xfId="0">
      <alignment horizontal="center" vertical="center" shrinkToFit="1"/>
    </xf>
    <xf numFmtId="169" fontId="19" fillId="0" borderId="1" applyAlignment="1" pivotButton="0" quotePrefix="0" xfId="0">
      <alignment horizontal="center" vertical="center" shrinkToFit="1"/>
    </xf>
    <xf numFmtId="31" fontId="19" fillId="0" borderId="10" applyAlignment="1" pivotButton="0" quotePrefix="0" xfId="0">
      <alignment horizontal="center" vertical="center" shrinkToFit="1"/>
    </xf>
    <xf numFmtId="31" fontId="19" fillId="0" borderId="1" applyAlignment="1" pivotButton="0" quotePrefix="0" xfId="0">
      <alignment horizontal="center" vertical="center" shrinkToFit="1"/>
    </xf>
    <xf numFmtId="169" fontId="19" fillId="0" borderId="1" applyAlignment="1" pivotButton="0" quotePrefix="0" xfId="0">
      <alignment horizontal="center" vertical="center" wrapText="1"/>
    </xf>
    <xf numFmtId="0" fontId="4" fillId="0" borderId="0" applyAlignment="1" pivotButton="0" quotePrefix="0" xfId="0">
      <alignment horizontal="center" vertical="center" wrapText="1"/>
    </xf>
    <xf numFmtId="0" fontId="18" fillId="0" borderId="0" applyAlignment="1" pivotButton="0" quotePrefix="0" xfId="0">
      <alignment horizontal="center" vertical="center" wrapText="1"/>
    </xf>
    <xf numFmtId="0" fontId="19" fillId="0" borderId="16" applyAlignment="1" pivotButton="0" quotePrefix="0" xfId="0">
      <alignment horizontal="center" vertical="center" wrapText="1"/>
    </xf>
    <xf numFmtId="0" fontId="19" fillId="0" borderId="3" applyAlignment="1" pivotButton="0" quotePrefix="0" xfId="0">
      <alignment horizontal="center" vertical="center"/>
    </xf>
    <xf numFmtId="0" fontId="19" fillId="0" borderId="24" applyAlignment="1" pivotButton="0" quotePrefix="0" xfId="0">
      <alignment horizontal="center" vertical="center" wrapText="1"/>
    </xf>
    <xf numFmtId="0" fontId="19" fillId="0" borderId="31" applyAlignment="1" pivotButton="0" quotePrefix="0" xfId="0">
      <alignment horizontal="center" vertical="center" wrapText="1"/>
    </xf>
    <xf numFmtId="0" fontId="19" fillId="0" borderId="6" applyAlignment="1" pivotButton="0" quotePrefix="0" xfId="0">
      <alignment horizontal="left" vertical="center" wrapText="1"/>
    </xf>
    <xf numFmtId="0" fontId="19" fillId="0" borderId="5" applyAlignment="1" pivotButton="0" quotePrefix="0" xfId="0">
      <alignment horizontal="center" vertical="center" wrapText="1"/>
    </xf>
    <xf numFmtId="169" fontId="19" fillId="0" borderId="32" applyAlignment="1" pivotButton="0" quotePrefix="0" xfId="0">
      <alignment horizontal="center" vertical="center" shrinkToFit="1"/>
    </xf>
    <xf numFmtId="0" fontId="62" fillId="0" borderId="1" applyAlignment="1" pivotButton="0" quotePrefix="0" xfId="0">
      <alignment horizontal="left" vertical="center" wrapText="1"/>
    </xf>
    <xf numFmtId="0" fontId="64" fillId="0" borderId="1" applyAlignment="1" pivotButton="0" quotePrefix="0" xfId="0">
      <alignment horizontal="left" vertical="center" wrapText="1"/>
    </xf>
    <xf numFmtId="0" fontId="18" fillId="0" borderId="5" applyAlignment="1" pivotButton="0" quotePrefix="0" xfId="0">
      <alignment vertical="center" wrapText="1"/>
    </xf>
    <xf numFmtId="0" fontId="18" fillId="0" borderId="5" applyAlignment="1" pivotButton="0" quotePrefix="0" xfId="0">
      <alignment horizontal="left" vertical="center" wrapText="1"/>
    </xf>
    <xf numFmtId="0" fontId="18" fillId="0" borderId="5" applyAlignment="1" pivotButton="0" quotePrefix="0" xfId="0">
      <alignment horizontal="center" vertical="center" wrapText="1" shrinkToFit="1"/>
    </xf>
    <xf numFmtId="0" fontId="18" fillId="0" borderId="1" applyAlignment="1" pivotButton="0" quotePrefix="0" xfId="0">
      <alignment horizontal="center" vertical="center" wrapText="1" shrinkToFit="1"/>
    </xf>
    <xf numFmtId="0" fontId="19" fillId="0" borderId="1" applyAlignment="1" pivotButton="0" quotePrefix="0" xfId="49">
      <alignment horizontal="left" vertical="center" wrapText="1"/>
    </xf>
    <xf numFmtId="0" fontId="18" fillId="0" borderId="5" applyAlignment="1" pivotButton="0" quotePrefix="0" xfId="0">
      <alignment horizontal="center" vertical="center" wrapText="1"/>
    </xf>
    <xf numFmtId="0" fontId="19" fillId="0" borderId="1" applyAlignment="1" pivotButton="0" quotePrefix="0" xfId="49">
      <alignment horizontal="center" vertical="center" wrapText="1"/>
    </xf>
    <xf numFmtId="0" fontId="61" fillId="0" borderId="1" applyAlignment="1" pivotButton="0" quotePrefix="0" xfId="0">
      <alignment horizontal="center" vertical="center" wrapText="1" shrinkToFit="1"/>
    </xf>
    <xf numFmtId="0" fontId="49" fillId="0" borderId="8" applyAlignment="1" pivotButton="0" quotePrefix="0" xfId="0">
      <alignment horizontal="left" vertical="center" wrapText="1"/>
    </xf>
    <xf numFmtId="169" fontId="58" fillId="0" borderId="0" applyAlignment="1" pivotButton="0" quotePrefix="0" xfId="0">
      <alignment horizontal="center" vertical="center" shrinkToFit="1"/>
    </xf>
    <xf numFmtId="169" fontId="4" fillId="0" borderId="10" applyAlignment="1" pivotButton="0" quotePrefix="0" xfId="0">
      <alignment horizontal="center" vertical="center" wrapText="1" shrinkToFit="1"/>
    </xf>
    <xf numFmtId="169" fontId="4" fillId="0" borderId="1" applyAlignment="1" pivotButton="0" quotePrefix="0" xfId="0">
      <alignment horizontal="center" vertical="center" wrapText="1" shrinkToFit="1"/>
    </xf>
    <xf numFmtId="169" fontId="18" fillId="0" borderId="10" applyAlignment="1" pivotButton="0" quotePrefix="0" xfId="0">
      <alignment horizontal="center" vertical="center" wrapText="1"/>
    </xf>
    <xf numFmtId="169" fontId="18" fillId="0" borderId="1" applyAlignment="1" pivotButton="0" quotePrefix="0" xfId="0">
      <alignment horizontal="center" vertical="center" wrapText="1"/>
    </xf>
    <xf numFmtId="169" fontId="19" fillId="0" borderId="10" applyAlignment="1" pivotButton="0" quotePrefix="0" xfId="0">
      <alignment horizontal="center" vertical="center" shrinkToFit="1"/>
    </xf>
    <xf numFmtId="169" fontId="19" fillId="0" borderId="1" applyAlignment="1" pivotButton="0" quotePrefix="0" xfId="0">
      <alignment horizontal="center" vertical="center" shrinkToFit="1"/>
    </xf>
    <xf numFmtId="169" fontId="19" fillId="0" borderId="1" applyAlignment="1" pivotButton="0" quotePrefix="0" xfId="0">
      <alignment horizontal="center" vertical="center" wrapText="1"/>
    </xf>
    <xf numFmtId="169" fontId="19" fillId="0" borderId="32" applyAlignment="1" pivotButton="0" quotePrefix="0" xfId="0">
      <alignment horizontal="center" vertical="center" shrinkToFit="1"/>
    </xf>
    <xf numFmtId="171" fontId="52" fillId="0" borderId="1" applyAlignment="1" pivotButton="0" quotePrefix="0" xfId="0">
      <alignment horizontal="center" vertical="center" wrapText="1"/>
    </xf>
    <xf numFmtId="171" fontId="20" fillId="0" borderId="1" applyAlignment="1" pivotButton="0" quotePrefix="0" xfId="0">
      <alignment horizontal="center" vertical="center" wrapText="1"/>
    </xf>
    <xf numFmtId="171" fontId="21" fillId="0" borderId="5" applyAlignment="1" pivotButton="0" quotePrefix="0" xfId="0">
      <alignment horizontal="center" vertical="center" wrapText="1"/>
    </xf>
    <xf numFmtId="171" fontId="24" fillId="0" borderId="1" applyAlignment="1" pivotButton="0" quotePrefix="0" xfId="0">
      <alignment horizontal="center" vertical="center" wrapText="1"/>
    </xf>
    <xf numFmtId="166" fontId="13" fillId="0" borderId="1" applyAlignment="1" pivotButton="0" quotePrefix="0" xfId="0">
      <alignment horizontal="center" vertical="center" wrapText="1"/>
    </xf>
    <xf numFmtId="166" fontId="13" fillId="0" borderId="1" applyAlignment="1" pivotButton="0" quotePrefix="0" xfId="0">
      <alignment horizontal="center" vertical="center"/>
    </xf>
    <xf numFmtId="168" fontId="2" fillId="0" borderId="1" applyAlignment="1" pivotButton="0" quotePrefix="0" xfId="0">
      <alignment horizontal="center" vertical="center" wrapText="1"/>
    </xf>
    <xf numFmtId="168" fontId="50" fillId="0" borderId="1" applyAlignment="1" pivotButton="0" quotePrefix="0" xfId="0">
      <alignment horizontal="center" vertical="center" wrapText="1"/>
    </xf>
    <xf numFmtId="168" fontId="50" fillId="0" borderId="5" applyAlignment="1" pivotButton="0" quotePrefix="0" xfId="0">
      <alignment horizontal="center" vertical="center" wrapText="1"/>
    </xf>
    <xf numFmtId="168" fontId="25" fillId="0" borderId="6" applyAlignment="1" pivotButton="0" quotePrefix="0" xfId="0">
      <alignment horizontal="center" vertical="center" wrapText="1"/>
    </xf>
    <xf numFmtId="168" fontId="25" fillId="2" borderId="3" applyAlignment="1" pivotButton="0" quotePrefix="0" xfId="0">
      <alignment horizontal="center" vertical="center" shrinkToFit="1"/>
    </xf>
    <xf numFmtId="168" fontId="25" fillId="2" borderId="1" applyAlignment="1" pivotButton="0" quotePrefix="0" xfId="0">
      <alignment horizontal="center" vertical="center" shrinkToFit="1"/>
    </xf>
    <xf numFmtId="168" fontId="25" fillId="0" borderId="1" applyAlignment="1" pivotButton="0" quotePrefix="0" xfId="0">
      <alignment horizontal="center" vertical="center" shrinkToFit="1"/>
    </xf>
    <xf numFmtId="168" fontId="25" fillId="0" borderId="3" applyAlignment="1" pivotButton="0" quotePrefix="0" xfId="0">
      <alignment horizontal="center" vertical="center" wrapText="1"/>
    </xf>
    <xf numFmtId="168" fontId="25" fillId="0" borderId="1" applyAlignment="1" pivotButton="0" quotePrefix="0" xfId="0">
      <alignment horizontal="center" vertical="center" wrapText="1"/>
    </xf>
    <xf numFmtId="168" fontId="25" fillId="0" borderId="1" applyAlignment="1" pivotButton="0" quotePrefix="0" xfId="0">
      <alignment horizontal="center" vertical="center"/>
    </xf>
    <xf numFmtId="166" fontId="25" fillId="2" borderId="3" applyAlignment="1" pivotButton="0" quotePrefix="0" xfId="0">
      <alignment horizontal="center" vertical="center" shrinkToFit="1"/>
    </xf>
    <xf numFmtId="167" fontId="43" fillId="0" borderId="1" applyAlignment="1" pivotButton="0" quotePrefix="0" xfId="0">
      <alignment horizontal="center" vertical="center" wrapText="1"/>
    </xf>
    <xf numFmtId="167" fontId="3" fillId="0" borderId="1" applyAlignment="1" pivotButton="0" quotePrefix="0" xfId="0">
      <alignment horizontal="center" vertical="center" wrapText="1"/>
    </xf>
    <xf numFmtId="167" fontId="4" fillId="0" borderId="1" applyAlignment="1" pivotButton="0" quotePrefix="0" xfId="0">
      <alignment horizontal="center" vertical="center" wrapText="1"/>
    </xf>
    <xf numFmtId="167" fontId="6" fillId="0" borderId="1" applyAlignment="1" pivotButton="0" quotePrefix="0" xfId="0">
      <alignment horizontal="center" vertical="center" wrapText="1"/>
    </xf>
    <xf numFmtId="166" fontId="6" fillId="0" borderId="1" applyAlignment="1" pivotButton="0" quotePrefix="0" xfId="0">
      <alignment horizontal="center" vertical="center" wrapText="1"/>
    </xf>
    <xf numFmtId="164" fontId="4" fillId="0" borderId="1" applyAlignment="1" applyProtection="1" pivotButton="0" quotePrefix="0" xfId="0">
      <alignment horizontal="center" vertical="center" wrapText="1"/>
      <protection locked="0" hidden="0"/>
    </xf>
    <xf numFmtId="167" fontId="4" fillId="0" borderId="1" applyAlignment="1" applyProtection="1" pivotButton="0" quotePrefix="0" xfId="0">
      <alignment horizontal="center" vertical="center" wrapText="1"/>
      <protection locked="0" hidden="0"/>
    </xf>
    <xf numFmtId="170" fontId="3" fillId="0" borderId="1" applyAlignment="1" pivotButton="0" quotePrefix="0" xfId="0">
      <alignment horizontal="center" vertical="center" wrapText="1"/>
    </xf>
    <xf numFmtId="164" fontId="47" fillId="0" borderId="1" applyAlignment="1" applyProtection="1" pivotButton="0" quotePrefix="0" xfId="0">
      <alignment horizontal="center" vertical="center" wrapText="1"/>
      <protection locked="0" hidden="0"/>
    </xf>
    <xf numFmtId="166" fontId="4" fillId="0" borderId="1" applyAlignment="1" pivotButton="0" quotePrefix="0" xfId="0">
      <alignment horizontal="center" vertical="center" wrapText="1"/>
    </xf>
    <xf numFmtId="171" fontId="4" fillId="0" borderId="1" applyAlignment="1" pivotButton="0" quotePrefix="0" xfId="0">
      <alignment horizontal="center" vertical="center" wrapText="1"/>
    </xf>
    <xf numFmtId="166" fontId="12" fillId="0" borderId="1" applyAlignment="1" pivotButton="0" quotePrefix="0" xfId="0">
      <alignment horizontal="center" vertical="center" wrapText="1"/>
    </xf>
    <xf numFmtId="166" fontId="21" fillId="0" borderId="1" applyAlignment="1" pivotButton="0" quotePrefix="0" xfId="0">
      <alignment horizontal="center" vertical="center" wrapText="1"/>
    </xf>
    <xf numFmtId="169" fontId="12" fillId="0" borderId="1" applyAlignment="1" pivotButton="0" quotePrefix="0" xfId="0">
      <alignment horizontal="center" vertical="center" wrapText="1"/>
    </xf>
    <xf numFmtId="168" fontId="12" fillId="0" borderId="1" applyAlignment="1" pivotButton="0" quotePrefix="0" xfId="0">
      <alignment horizontal="center" vertical="center" wrapText="1"/>
    </xf>
    <xf numFmtId="164" fontId="12" fillId="0" borderId="1" applyAlignment="1" pivotButton="0" quotePrefix="0" xfId="0">
      <alignment horizontal="center" vertical="center" wrapText="1"/>
    </xf>
    <xf numFmtId="166" fontId="21" fillId="0" borderId="8" applyAlignment="1" pivotButton="0" quotePrefix="0" xfId="0">
      <alignment horizontal="center" vertical="center" wrapText="1"/>
    </xf>
    <xf numFmtId="170" fontId="12" fillId="0" borderId="1" applyAlignment="1" pivotButton="0" quotePrefix="0" xfId="0">
      <alignment horizontal="center" vertical="center" wrapText="1"/>
    </xf>
    <xf numFmtId="170" fontId="12" fillId="0" borderId="7" applyAlignment="1" pivotButton="0" quotePrefix="0" xfId="0">
      <alignment horizontal="center" vertical="center" wrapText="1"/>
    </xf>
    <xf numFmtId="166" fontId="12" fillId="0" borderId="1" applyAlignment="1" pivotButton="0" quotePrefix="0" xfId="1">
      <alignment horizontal="center" vertical="center" wrapText="1"/>
    </xf>
    <xf numFmtId="166" fontId="12" fillId="0" borderId="1" applyAlignment="1" pivotButton="0" quotePrefix="0" xfId="0">
      <alignment horizontal="center" vertical="center"/>
    </xf>
    <xf numFmtId="164" fontId="21" fillId="0" borderId="1" applyAlignment="1" applyProtection="1" pivotButton="0" quotePrefix="0" xfId="0">
      <alignment vertical="center" wrapText="1"/>
      <protection locked="0" hidden="0"/>
    </xf>
    <xf numFmtId="167" fontId="21" fillId="0" borderId="1" applyAlignment="1" pivotButton="0" quotePrefix="0" xfId="0">
      <alignment horizontal="center" vertical="center" wrapText="1"/>
    </xf>
    <xf numFmtId="166" fontId="21" fillId="0" borderId="1" applyAlignment="1" pivotButton="0" quotePrefix="0" xfId="1">
      <alignment horizontal="center" vertical="center" wrapText="1"/>
    </xf>
    <xf numFmtId="171" fontId="21" fillId="0" borderId="1" applyAlignment="1" pivotButton="0" quotePrefix="0" xfId="0">
      <alignment horizontal="center" vertical="center" wrapText="1"/>
    </xf>
    <xf numFmtId="166" fontId="21" fillId="0" borderId="0" applyAlignment="1" pivotButton="0" quotePrefix="0" xfId="0">
      <alignment horizontal="center" vertical="center" wrapText="1"/>
    </xf>
    <xf numFmtId="164" fontId="21" fillId="0" borderId="7" applyAlignment="1" applyProtection="1" pivotButton="0" quotePrefix="0" xfId="0">
      <alignment horizontal="center" vertical="center" wrapText="1"/>
      <protection locked="0" hidden="0"/>
    </xf>
    <xf numFmtId="164" fontId="21" fillId="0" borderId="7" applyAlignment="1" applyProtection="1" pivotButton="0" quotePrefix="0" xfId="0">
      <alignment horizontal="justify" vertical="center" wrapText="1"/>
      <protection locked="0" hidden="0"/>
    </xf>
    <xf numFmtId="164" fontId="21" fillId="0" borderId="7" applyAlignment="1" applyProtection="1" pivotButton="0" quotePrefix="0" xfId="0">
      <alignment horizontal="left" vertical="center" wrapText="1"/>
      <protection locked="0" hidden="0"/>
    </xf>
    <xf numFmtId="166" fontId="21" fillId="0" borderId="1" applyAlignment="1" pivotButton="0" quotePrefix="0" xfId="0">
      <alignment horizontal="center" vertical="center"/>
    </xf>
    <xf numFmtId="166" fontId="12" fillId="0" borderId="7" applyAlignment="1" pivotButton="0" quotePrefix="0" xfId="0">
      <alignment horizontal="center" vertical="center" wrapText="1"/>
    </xf>
    <xf numFmtId="166" fontId="21" fillId="0" borderId="1" applyAlignment="1" pivotButton="0" quotePrefix="0" xfId="0">
      <alignment horizontal="left" vertical="center" wrapText="1"/>
    </xf>
    <xf numFmtId="164" fontId="21" fillId="0" borderId="1" applyAlignment="1" applyProtection="1" pivotButton="0" quotePrefix="0" xfId="0">
      <alignment horizontal="left" vertical="center" wrapText="1"/>
      <protection locked="0" hidden="0"/>
    </xf>
    <xf numFmtId="166" fontId="14" fillId="0" borderId="1" applyAlignment="1" pivotButton="0" quotePrefix="0" xfId="0">
      <alignment horizontal="center" vertical="center" wrapText="1"/>
    </xf>
    <xf numFmtId="164" fontId="21" fillId="0" borderId="1" applyAlignment="1" pivotButton="0" quotePrefix="0" xfId="0">
      <alignment horizontal="center" vertical="center" wrapText="1"/>
    </xf>
    <xf numFmtId="166" fontId="12" fillId="0" borderId="9" applyAlignment="1" pivotButton="0" quotePrefix="0" xfId="0">
      <alignment horizontal="center" vertical="center"/>
    </xf>
    <xf numFmtId="164" fontId="21" fillId="0" borderId="1" applyAlignment="1" applyProtection="1" pivotButton="0" quotePrefix="0" xfId="0">
      <alignment horizontal="center" vertical="center" wrapText="1"/>
      <protection locked="0" hidden="0"/>
    </xf>
    <xf numFmtId="164" fontId="21" fillId="0" borderId="1" applyAlignment="1" applyProtection="1" pivotButton="0" quotePrefix="0" xfId="0">
      <alignment horizontal="justify" vertical="center" wrapText="1"/>
      <protection locked="0" hidden="0"/>
    </xf>
    <xf numFmtId="166" fontId="21" fillId="0" borderId="1" applyAlignment="1" applyProtection="1" pivotButton="0" quotePrefix="0" xfId="0">
      <alignment horizontal="center" vertical="center" wrapText="1"/>
      <protection locked="0" hidden="0"/>
    </xf>
    <xf numFmtId="164" fontId="29" fillId="0" borderId="1" applyAlignment="1" applyProtection="1" pivotButton="0" quotePrefix="0" xfId="0">
      <alignment horizontal="left" vertical="center" wrapText="1"/>
      <protection locked="0" hidden="0"/>
    </xf>
    <xf numFmtId="169" fontId="21" fillId="0" borderId="1" applyAlignment="1" pivotButton="0" quotePrefix="0" xfId="0">
      <alignment horizontal="center" vertical="center" wrapText="1"/>
    </xf>
    <xf numFmtId="164" fontId="24" fillId="0" borderId="1" applyAlignment="1" applyProtection="1" pivotButton="0" quotePrefix="0" xfId="0">
      <alignment horizontal="center" vertical="center" wrapText="1"/>
      <protection locked="0" hidden="0"/>
    </xf>
    <xf numFmtId="164" fontId="35" fillId="0" borderId="1" applyAlignment="1" applyProtection="1" pivotButton="0" quotePrefix="0" xfId="0">
      <alignment horizontal="left" vertical="center" wrapText="1"/>
      <protection locked="0" hidden="0"/>
    </xf>
    <xf numFmtId="164" fontId="3" fillId="0" borderId="5" applyAlignment="1" applyProtection="1" pivotButton="0" quotePrefix="0" xfId="0">
      <alignment horizontal="center" vertical="center" wrapText="1"/>
      <protection locked="0" hidden="0"/>
    </xf>
    <xf numFmtId="166" fontId="20" fillId="0" borderId="5" applyAlignment="1" applyProtection="1" pivotButton="0" quotePrefix="0" xfId="0">
      <alignment horizontal="center" vertical="center" wrapText="1"/>
      <protection locked="0" hidden="0"/>
    </xf>
    <xf numFmtId="164" fontId="22" fillId="0" borderId="1" applyAlignment="1" applyProtection="1" pivotButton="0" quotePrefix="0" xfId="0">
      <alignment horizontal="center" vertical="center" wrapText="1"/>
      <protection locked="0" hidden="0"/>
    </xf>
    <xf numFmtId="164" fontId="20" fillId="0" borderId="1" applyAlignment="1" applyProtection="1" pivotButton="0" quotePrefix="0" xfId="0">
      <alignment horizontal="center" vertical="center" wrapText="1"/>
      <protection locked="0" hidden="0"/>
    </xf>
    <xf numFmtId="167" fontId="20" fillId="0" borderId="1" applyAlignment="1" applyProtection="1" pivotButton="0" quotePrefix="0" xfId="0">
      <alignment horizontal="center" vertical="center" wrapText="1"/>
      <protection locked="0" hidden="0"/>
    </xf>
    <xf numFmtId="166" fontId="22" fillId="0" borderId="1" applyAlignment="1" applyProtection="1" pivotButton="0" quotePrefix="0" xfId="0">
      <alignment horizontal="center" vertical="center" wrapText="1"/>
      <protection locked="0" hidden="0"/>
    </xf>
    <xf numFmtId="164" fontId="24" fillId="0" borderId="1" applyAlignment="1" applyProtection="1" pivotButton="0" quotePrefix="0" xfId="0">
      <alignment horizontal="center" vertical="center"/>
      <protection locked="0" hidden="0"/>
    </xf>
    <xf numFmtId="164" fontId="24" fillId="0" borderId="11" applyAlignment="1" applyProtection="1" pivotButton="0" quotePrefix="0" xfId="0">
      <alignment horizontal="center" vertical="center"/>
      <protection locked="0" hidden="0"/>
    </xf>
    <xf numFmtId="164" fontId="24" fillId="0" borderId="20" applyAlignment="1" applyProtection="1" pivotButton="0" quotePrefix="0" xfId="0">
      <alignment horizontal="center" vertical="center"/>
      <protection locked="0" hidden="0"/>
    </xf>
    <xf numFmtId="164" fontId="3" fillId="0" borderId="1" applyAlignment="1" applyProtection="1" pivotButton="0" quotePrefix="0" xfId="0">
      <alignment horizontal="left" vertical="center" wrapText="1"/>
      <protection locked="0" hidden="0"/>
    </xf>
    <xf numFmtId="166" fontId="20" fillId="0" borderId="1" applyAlignment="1" applyProtection="1" pivotButton="0" quotePrefix="0" xfId="0">
      <alignment horizontal="center" vertical="center" wrapText="1"/>
      <protection locked="0" hidden="0"/>
    </xf>
    <xf numFmtId="166" fontId="19" fillId="0" borderId="1" applyAlignment="1" pivotButton="0" quotePrefix="0" xfId="0">
      <alignment horizontal="center" vertical="center" wrapText="1"/>
    </xf>
    <xf numFmtId="164" fontId="19" fillId="0" borderId="1" applyAlignment="1" applyProtection="1" pivotButton="0" quotePrefix="0" xfId="0">
      <alignment horizontal="center" vertical="center" wrapText="1"/>
      <protection locked="0" hidden="0"/>
    </xf>
    <xf numFmtId="164" fontId="19" fillId="0" borderId="1" applyAlignment="1" applyProtection="1" pivotButton="0" quotePrefix="0" xfId="0">
      <alignment horizontal="left" vertical="center" wrapText="1"/>
      <protection locked="0" hidden="0"/>
    </xf>
    <xf numFmtId="164" fontId="19" fillId="0" borderId="1" applyAlignment="1" pivotButton="0" quotePrefix="0" xfId="0">
      <alignment horizontal="center" vertical="center" wrapText="1"/>
    </xf>
    <xf numFmtId="164" fontId="19" fillId="0" borderId="1" applyAlignment="1" applyProtection="1" pivotButton="0" quotePrefix="0" xfId="0">
      <alignment horizontal="center" vertical="center"/>
      <protection locked="0" hidden="0"/>
    </xf>
    <xf numFmtId="166" fontId="19" fillId="0" borderId="1" applyAlignment="1" applyProtection="1" pivotButton="0" quotePrefix="0" xfId="0">
      <alignment horizontal="center" vertical="center"/>
      <protection locked="0" hidden="0"/>
    </xf>
    <xf numFmtId="167" fontId="19" fillId="0" borderId="1" applyAlignment="1" applyProtection="1" pivotButton="0" quotePrefix="0" xfId="0">
      <alignment horizontal="center" vertical="center"/>
      <protection locked="0" hidden="0"/>
    </xf>
    <xf numFmtId="166" fontId="19" fillId="0" borderId="1" applyAlignment="1" applyProtection="1" pivotButton="0" quotePrefix="0" xfId="0">
      <alignment horizontal="center" vertical="center" wrapText="1"/>
      <protection locked="0" hidden="0"/>
    </xf>
    <xf numFmtId="164" fontId="19" fillId="0" borderId="1" applyAlignment="1" applyProtection="1" pivotButton="0" quotePrefix="0" xfId="0">
      <alignment vertical="center" wrapText="1"/>
      <protection locked="0" hidden="0"/>
    </xf>
    <xf numFmtId="164" fontId="19" fillId="0" borderId="1" applyAlignment="1" applyProtection="1" pivotButton="0" quotePrefix="0" xfId="0">
      <alignment vertical="center"/>
      <protection locked="0" hidden="0"/>
    </xf>
    <xf numFmtId="166" fontId="19" fillId="0" borderId="1" applyAlignment="1" applyProtection="1" pivotButton="0" quotePrefix="0" xfId="0">
      <alignment horizontal="left" vertical="center" wrapText="1"/>
      <protection locked="0" hidden="0"/>
    </xf>
    <xf numFmtId="167" fontId="19" fillId="0" borderId="1" applyAlignment="1" pivotButton="0" quotePrefix="0" xfId="0">
      <alignment horizontal="center" vertical="center" wrapText="1"/>
    </xf>
    <xf numFmtId="166" fontId="18" fillId="0" borderId="1" applyAlignment="1" pivotButton="0" quotePrefix="0" xfId="0">
      <alignment horizontal="center" vertical="center" wrapText="1"/>
    </xf>
    <xf numFmtId="164" fontId="19" fillId="0" borderId="1" applyAlignment="1" pivotButton="0" quotePrefix="0" xfId="0">
      <alignment horizontal="left" vertical="center" wrapText="1"/>
    </xf>
    <xf numFmtId="168" fontId="19" fillId="0" borderId="1" applyAlignment="1" pivotButton="0" quotePrefix="0" xfId="0">
      <alignment horizontal="center" vertical="center" wrapText="1"/>
    </xf>
    <xf numFmtId="166" fontId="23" fillId="0" borderId="1" applyAlignment="1" applyProtection="1" pivotButton="0" quotePrefix="0" xfId="0">
      <alignment horizontal="left" vertical="center" wrapText="1"/>
      <protection locked="0" hidden="0"/>
    </xf>
    <xf numFmtId="164" fontId="23" fillId="0" borderId="1" applyAlignment="1" applyProtection="1" pivotButton="0" quotePrefix="0" xfId="0">
      <alignment vertical="center" wrapText="1"/>
      <protection locked="0" hidden="0"/>
    </xf>
    <xf numFmtId="167" fontId="23" fillId="0" borderId="1" applyAlignment="1" applyProtection="1" pivotButton="0" quotePrefix="0" xfId="0">
      <alignment horizontal="center" vertical="center"/>
      <protection locked="0" hidden="0"/>
    </xf>
    <xf numFmtId="164" fontId="23" fillId="0" borderId="1" applyAlignment="1" applyProtection="1" pivotButton="0" quotePrefix="0" xfId="0">
      <alignment horizontal="center" vertical="center"/>
      <protection locked="0" hidden="0"/>
    </xf>
    <xf numFmtId="164" fontId="23" fillId="0" borderId="1" applyAlignment="1" applyProtection="1" pivotButton="0" quotePrefix="0" xfId="0">
      <alignment horizontal="center" vertical="center" wrapText="1"/>
      <protection locked="0" hidden="0"/>
    </xf>
    <xf numFmtId="164" fontId="23" fillId="0" borderId="1" applyAlignment="1" applyProtection="1" pivotButton="0" quotePrefix="0" xfId="0">
      <alignment vertical="center"/>
      <protection locked="0" hidden="0"/>
    </xf>
    <xf numFmtId="164" fontId="18" fillId="0" borderId="1" applyAlignment="1" applyProtection="1" pivotButton="0" quotePrefix="0" xfId="0">
      <alignment horizontal="left" vertical="center" wrapText="1"/>
      <protection locked="0" hidden="0"/>
    </xf>
    <xf numFmtId="166" fontId="19" fillId="0" borderId="9" applyAlignment="1" pivotButton="0" quotePrefix="0" xfId="0">
      <alignment horizontal="center" vertical="center" wrapText="1"/>
    </xf>
    <xf numFmtId="164" fontId="13" fillId="2" borderId="1" applyAlignment="1" applyProtection="1" pivotButton="0" quotePrefix="0" xfId="0">
      <alignment horizontal="center" vertical="center" wrapText="1"/>
      <protection locked="0" hidden="0"/>
    </xf>
    <xf numFmtId="164" fontId="13" fillId="2" borderId="1" applyAlignment="1" applyProtection="1" pivotButton="0" quotePrefix="0" xfId="0">
      <alignment horizontal="left" vertical="center" wrapText="1"/>
      <protection locked="0" hidden="0"/>
    </xf>
    <xf numFmtId="166" fontId="13" fillId="2" borderId="1" applyAlignment="1" pivotButton="0" quotePrefix="0" xfId="0">
      <alignment horizontal="center" vertical="center" wrapText="1"/>
    </xf>
    <xf numFmtId="166" fontId="13" fillId="2" borderId="1" applyAlignment="1" pivotButton="0" quotePrefix="0" xfId="0">
      <alignment horizontal="left" vertical="center" wrapText="1"/>
    </xf>
    <xf numFmtId="166" fontId="12" fillId="2" borderId="1" applyAlignment="1" pivotButton="0" quotePrefix="0" xfId="0">
      <alignment horizontal="center" vertical="center" wrapText="1"/>
    </xf>
    <xf numFmtId="166" fontId="12" fillId="2" borderId="1" applyAlignment="1" pivotButton="0" quotePrefix="0" xfId="0">
      <alignment horizontal="left" vertical="center" wrapText="1"/>
    </xf>
    <xf numFmtId="164" fontId="12" fillId="2" borderId="1" applyAlignment="1" applyProtection="1" pivotButton="0" quotePrefix="0" xfId="0">
      <alignment horizontal="center" vertical="center" wrapText="1"/>
      <protection locked="0" hidden="0"/>
    </xf>
    <xf numFmtId="167" fontId="12" fillId="2" borderId="1" applyAlignment="1" pivotButton="0" quotePrefix="0" xfId="0">
      <alignment horizontal="center" vertical="center" wrapText="1"/>
    </xf>
    <xf numFmtId="166" fontId="3" fillId="0" borderId="1" applyAlignment="1" pivotButton="0" quotePrefix="0" xfId="0">
      <alignment horizontal="center" vertical="center" wrapText="1"/>
    </xf>
    <xf numFmtId="164" fontId="4" fillId="0" borderId="1" applyAlignment="1" pivotButton="0" quotePrefix="0" xfId="0">
      <alignment horizontal="left" vertical="center" wrapText="1"/>
    </xf>
    <xf numFmtId="166" fontId="4" fillId="0" borderId="3" applyAlignment="1" pivotButton="0" quotePrefix="0" xfId="0">
      <alignment horizontal="center" vertical="center" wrapText="1"/>
    </xf>
    <xf numFmtId="165" fontId="4" fillId="0" borderId="1" applyAlignment="1" pivotButton="0" quotePrefix="0" xfId="0">
      <alignment horizontal="left" vertical="center" wrapText="1"/>
    </xf>
    <xf numFmtId="166" fontId="4" fillId="0" borderId="1" applyAlignment="1" pivotButton="0" quotePrefix="0" xfId="0">
      <alignment horizontal="left" vertical="center" wrapText="1"/>
    </xf>
    <xf numFmtId="166" fontId="4" fillId="0" borderId="3" applyAlignment="1" pivotButton="0" quotePrefix="0" xfId="0">
      <alignment vertical="center"/>
    </xf>
    <xf numFmtId="166" fontId="4" fillId="0" borderId="3" applyAlignment="1" pivotButton="0" quotePrefix="0" xfId="0">
      <alignment horizontal="center" vertical="center"/>
    </xf>
    <xf numFmtId="164" fontId="4" fillId="0" borderId="1" applyAlignment="1" applyProtection="1" pivotButton="0" quotePrefix="0" xfId="50">
      <alignment horizontal="center" vertical="center" wrapText="1"/>
      <protection locked="0" hidden="0"/>
    </xf>
    <xf numFmtId="164" fontId="4" fillId="0" borderId="1" applyAlignment="1" applyProtection="1" pivotButton="0" quotePrefix="0" xfId="50">
      <alignment horizontal="left" vertical="center" wrapText="1"/>
      <protection locked="0" hidden="0"/>
    </xf>
    <xf numFmtId="164" fontId="4" fillId="0" borderId="1" applyAlignment="1" applyProtection="1" pivotButton="0" quotePrefix="0" xfId="50">
      <alignment horizontal="justify" vertical="center" wrapText="1"/>
      <protection locked="0" hidden="0"/>
    </xf>
    <xf numFmtId="166" fontId="4" fillId="0" borderId="9" applyAlignment="1" pivotButton="0" quotePrefix="0" xfId="0">
      <alignment horizontal="center" vertical="center" wrapText="1"/>
    </xf>
    <xf numFmtId="166" fontId="4" fillId="0" borderId="1" applyAlignment="1" pivotButton="0" quotePrefix="0" xfId="0">
      <alignment horizontal="center" vertical="center"/>
    </xf>
    <xf numFmtId="167" fontId="4" fillId="0" borderId="1" applyAlignment="1" pivotButton="0" quotePrefix="0" xfId="0">
      <alignment horizontal="center" vertical="center"/>
    </xf>
    <xf numFmtId="164" fontId="4" fillId="0" borderId="5" applyAlignment="1" applyProtection="1" pivotButton="0" quotePrefix="0" xfId="0">
      <alignment horizontal="center" vertical="center" wrapText="1"/>
      <protection locked="0" hidden="0"/>
    </xf>
    <xf numFmtId="166" fontId="4" fillId="0" borderId="5" applyAlignment="1" pivotButton="0" quotePrefix="0" xfId="0">
      <alignment horizontal="center" vertical="center" wrapText="1"/>
    </xf>
    <xf numFmtId="166" fontId="4" fillId="0" borderId="5" applyAlignment="1" applyProtection="1" pivotButton="0" quotePrefix="0" xfId="0">
      <alignment horizontal="center" vertical="center" wrapText="1"/>
      <protection locked="0" hidden="0"/>
    </xf>
    <xf numFmtId="167" fontId="4" fillId="0" borderId="5" applyAlignment="1" pivotButton="0" quotePrefix="0" xfId="0">
      <alignment horizontal="center" vertical="center" wrapText="1"/>
    </xf>
    <xf numFmtId="164" fontId="4" fillId="0" borderId="3" applyAlignment="1" applyProtection="1" pivotButton="0" quotePrefix="0" xfId="50">
      <alignment horizontal="justify" vertical="center" wrapText="1"/>
      <protection locked="0" hidden="0"/>
    </xf>
    <xf numFmtId="167" fontId="4" fillId="0" borderId="3" applyAlignment="1" pivotButton="0" quotePrefix="0" xfId="0">
      <alignment horizontal="center" vertical="center" wrapText="1"/>
    </xf>
    <xf numFmtId="166" fontId="4" fillId="0" borderId="1" applyAlignment="1" applyProtection="1" pivotButton="0" quotePrefix="0" xfId="0">
      <alignment horizontal="center" vertical="center" wrapText="1"/>
      <protection locked="0" hidden="0"/>
    </xf>
    <xf numFmtId="164" fontId="6" fillId="0" borderId="1" applyAlignment="1" applyProtection="1" pivotButton="0" quotePrefix="0" xfId="0">
      <alignment horizontal="center" vertical="center" wrapText="1"/>
      <protection locked="0" hidden="0"/>
    </xf>
    <xf numFmtId="166" fontId="4" fillId="0" borderId="8" applyAlignment="1" pivotButton="0" quotePrefix="0" xfId="0">
      <alignment horizontal="center" vertical="center" wrapText="1"/>
    </xf>
    <xf numFmtId="166" fontId="4" fillId="0" borderId="1" applyAlignment="1" pivotButton="0" quotePrefix="0" xfId="0">
      <alignment vertical="center"/>
    </xf>
    <xf numFmtId="166" fontId="4" fillId="0" borderId="0" applyAlignment="1" pivotButton="0" quotePrefix="0" xfId="0">
      <alignment vertical="center"/>
    </xf>
    <xf numFmtId="165" fontId="4" fillId="0" borderId="1" applyAlignment="1" pivotButton="0" quotePrefix="0" xfId="0">
      <alignment horizontal="center" vertical="center" wrapText="1"/>
    </xf>
    <xf numFmtId="164" fontId="4" fillId="0" borderId="1" applyAlignment="1" pivotButton="0" quotePrefix="0" xfId="0">
      <alignment horizontal="center" vertical="center" wrapText="1"/>
    </xf>
    <xf numFmtId="164" fontId="4" fillId="0" borderId="12" applyAlignment="1" applyProtection="1" pivotButton="0" quotePrefix="0" xfId="0">
      <alignment horizontal="center" vertical="center" wrapText="1"/>
      <protection locked="0" hidden="0"/>
    </xf>
    <xf numFmtId="166" fontId="4" fillId="0" borderId="12" applyAlignment="1" pivotButton="0" quotePrefix="0" xfId="0">
      <alignment vertical="center" wrapText="1"/>
    </xf>
    <xf numFmtId="167" fontId="4" fillId="0" borderId="12" applyAlignment="1" pivotButton="0" quotePrefix="0" xfId="0">
      <alignment horizontal="center" vertical="center" wrapText="1"/>
    </xf>
    <xf numFmtId="164" fontId="4" fillId="0" borderId="1" applyAlignment="1" applyProtection="1" pivotButton="0" quotePrefix="0" xfId="0">
      <alignment horizontal="left" vertical="center" wrapText="1"/>
      <protection locked="0" hidden="0"/>
    </xf>
    <xf numFmtId="166" fontId="4" fillId="0" borderId="6" applyAlignment="1" pivotButton="0" quotePrefix="0" xfId="0">
      <alignment horizontal="left" vertical="top" wrapText="1"/>
    </xf>
    <xf numFmtId="167" fontId="4" fillId="0" borderId="6" applyAlignment="1" pivotButton="0" quotePrefix="0" xfId="0">
      <alignment horizontal="center" vertical="center" wrapText="1"/>
    </xf>
    <xf numFmtId="164" fontId="4" fillId="0" borderId="1" applyAlignment="1" applyProtection="1" pivotButton="0" quotePrefix="0" xfId="0">
      <alignment horizontal="justify" vertical="center" wrapText="1"/>
      <protection locked="0" hidden="0"/>
    </xf>
    <xf numFmtId="166" fontId="4" fillId="0" borderId="15" applyAlignment="1" pivotButton="0" quotePrefix="0" xfId="0">
      <alignment horizontal="center" vertical="center" wrapText="1"/>
    </xf>
    <xf numFmtId="167" fontId="4" fillId="0" borderId="9" applyAlignment="1" pivotButton="0" quotePrefix="0" xfId="0">
      <alignment horizontal="center" vertical="center" wrapText="1"/>
    </xf>
    <xf numFmtId="166" fontId="4" fillId="0" borderId="1" applyAlignment="1" applyProtection="1" pivotButton="0" quotePrefix="0" xfId="50">
      <alignment horizontal="center" vertical="center" wrapText="1"/>
      <protection locked="0" hidden="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2" xfId="49"/>
    <cellStyle name="常规 2" xfId="50"/>
    <cellStyle name="常规 29" xfId="51"/>
    <cellStyle name="常规 12" xfId="52"/>
    <cellStyle name="常规_项目计划表" xfId="5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externalLink" Target="/xl/externalLinks/externalLink1.xml" Id="rId10"/><Relationship Type="http://schemas.openxmlformats.org/officeDocument/2006/relationships/externalLink" Target="/xl/externalLinks/externalLink2.xml" Id="rId11"/><Relationship Type="http://schemas.openxmlformats.org/officeDocument/2006/relationships/styles" Target="styles.xml" Id="rId12"/><Relationship Type="http://schemas.openxmlformats.org/officeDocument/2006/relationships/theme" Target="theme/theme1.xml" Id="rId13"/></Relationships>
</file>

<file path=xl/comments/comment1.xml><?xml version="1.0" encoding="utf-8"?>
<comments xmlns="http://schemas.openxmlformats.org/spreadsheetml/2006/main">
  <authors>
    <author>lenovo</author>
  </authors>
  <commentList>
    <comment ref="B14" authorId="0" shapeId="0">
      <text>
        <t>lenovo:
此处内容通过下拉菜单进行选择</t>
      </text>
    </comment>
    <comment ref="C14" authorId="0" shapeId="0">
      <text>
        <t>lenovo:
此处内容通过下拉菜单进行选择</t>
      </text>
    </comment>
    <comment ref="D14" authorId="0" shapeId="0">
      <text>
        <t>lenovo:
此处内容通过下拉菜单进行选择</t>
      </text>
    </comment>
    <comment ref="B15" authorId="0" shapeId="0">
      <text>
        <t>lenovo:
此处内容通过下拉菜单进行选择</t>
      </text>
    </comment>
    <comment ref="C15" authorId="0" shapeId="0">
      <text>
        <t>lenovo:
此处内容通过下拉菜单进行选择</t>
      </text>
    </comment>
    <comment ref="D15" authorId="0" shapeId="0">
      <text>
        <t>lenovo:
此处内容通过下拉菜单进行选择</t>
      </text>
    </comment>
    <comment ref="B16" authorId="0" shapeId="0">
      <text>
        <t>lenovo:
此处内容通过下拉菜单进行选择</t>
      </text>
    </comment>
    <comment ref="C16" authorId="0" shapeId="0">
      <text>
        <t>lenovo:
此处内容通过下拉菜单进行选择</t>
      </text>
    </comment>
    <comment ref="D16" authorId="0" shapeId="0">
      <text>
        <t>lenovo:
此处内容通过下拉菜单进行选择</t>
      </text>
    </comment>
    <comment ref="B17" authorId="0" shapeId="0">
      <text>
        <t>lenovo:
此处内容通过下拉菜单进行选择</t>
      </text>
    </comment>
    <comment ref="C17" authorId="0" shapeId="0">
      <text>
        <t>lenovo:
此处内容通过下拉菜单进行选择</t>
      </text>
    </comment>
    <comment ref="D17" authorId="0" shapeId="0">
      <text>
        <t>lenovo:
此处内容通过下拉菜单进行选择</t>
      </text>
    </comment>
    <comment ref="D19" authorId="0" shapeId="0">
      <text>
        <t>lenovo:
此处内容通过下拉菜单进行选择</t>
      </text>
    </comment>
    <comment ref="N19" authorId="0" shapeId="0">
      <text>
        <t>lenovo:
此处内容参照来填写，红色字体内容必须有。</t>
      </text>
    </comment>
    <comment ref="B28" authorId="0" shapeId="0">
      <text>
        <t>lenovo:
此处内容通过下拉菜单进行选择</t>
      </text>
    </comment>
    <comment ref="C28" authorId="0" shapeId="0">
      <text>
        <t>lenovo:
此处内容通过下拉菜单进行选择</t>
      </text>
    </comment>
    <comment ref="D28" authorId="0" shapeId="0">
      <text>
        <t>lenovo:
此处内容通过下拉菜单进行选择</t>
      </text>
    </comment>
    <comment ref="N28" authorId="0" shapeId="0">
      <text>
        <t>lenovo:
此处内容参照来填写，红色字体内容必须有。</t>
      </text>
    </comment>
    <comment ref="C37" authorId="0" shapeId="0">
      <text>
        <t>lenovo:
此处内容通过下拉菜单进行选择</t>
      </text>
    </comment>
    <comment ref="D37" authorId="0" shapeId="0">
      <text>
        <t>lenovo:
此处内容通过下拉菜单进行选择</t>
      </text>
    </comment>
    <comment ref="N37" authorId="0" shapeId="0">
      <text>
        <t>lenovo:
此处内容参照来填写，红色字体内容必须有。</t>
      </text>
    </comment>
    <comment ref="C38" authorId="0" shapeId="0">
      <text>
        <t>lenovo:
此处内容通过下拉菜单进行选择</t>
      </text>
    </comment>
    <comment ref="D38" authorId="0" shapeId="0">
      <text>
        <t>lenovo:
此处内容通过下拉菜单进行选择</t>
      </text>
    </comment>
    <comment ref="B95" authorId="0" shapeId="0">
      <text>
        <t>lenovo:
此处内容通过下拉菜单进行选择</t>
      </text>
    </comment>
    <comment ref="C95" authorId="0" shapeId="0">
      <text>
        <t>lenovo:
此处内容通过下拉菜单进行选择</t>
      </text>
    </comment>
    <comment ref="D95" authorId="0" shapeId="0">
      <text>
        <t>lenovo:
此处内容通过下拉菜单进行选择</t>
      </text>
    </comment>
    <comment ref="B96" authorId="0" shapeId="0">
      <text>
        <t>lenovo:
此处内容通过下拉菜单进行选择</t>
      </text>
    </comment>
    <comment ref="C96" authorId="0" shapeId="0">
      <text>
        <t>lenovo:
此处内容通过下拉菜单进行选择</t>
      </text>
    </comment>
    <comment ref="D96" authorId="0" shapeId="0">
      <text>
        <t>lenovo:
此处内容通过下拉菜单进行选择</t>
      </text>
    </comment>
    <comment ref="N96" authorId="0" shapeId="0">
      <text>
        <t>lenovo:
此处内容参照来填写，红色字体内容必须有。</t>
      </text>
    </comment>
    <comment ref="B97" authorId="0" shapeId="0">
      <text>
        <t>lenovo:
此处内容通过下拉菜单进行选择</t>
      </text>
    </comment>
    <comment ref="C97" authorId="0" shapeId="0">
      <text>
        <t>lenovo:
此处内容通过下拉菜单进行选择</t>
      </text>
    </comment>
    <comment ref="D97" authorId="0" shapeId="0">
      <text>
        <t>lenovo:
此处内容通过下拉菜单进行选择</t>
      </text>
    </comment>
    <comment ref="N97" authorId="0" shapeId="0">
      <text>
        <t>lenovo:
此处内容参照来填写，红色字体内容必须有。</t>
      </text>
    </comment>
    <comment ref="N108" authorId="0" shapeId="0">
      <text>
        <t>lenovo:
此处内容参照来填写，红色字体内容必须有。</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s>
</file>

<file path=xl/drawings/_rels/drawing2.xml.rels><Relationships xmlns="http://schemas.openxmlformats.org/package/2006/relationships"><Relationship Type="http://schemas.openxmlformats.org/officeDocument/2006/relationships/image" Target="/xl/media/image8.png" Id="rId1"/><Relationship Type="http://schemas.openxmlformats.org/officeDocument/2006/relationships/image" Target="/xl/media/image9.png" Id="rId2"/><Relationship Type="http://schemas.openxmlformats.org/officeDocument/2006/relationships/image" Target="/xl/media/image10.png" Id="rId3"/><Relationship Type="http://schemas.openxmlformats.org/officeDocument/2006/relationships/image" Target="/xl/media/image11.png" Id="rId4"/><Relationship Type="http://schemas.openxmlformats.org/officeDocument/2006/relationships/image" Target="/xl/media/image12.png" Id="rId5"/><Relationship Type="http://schemas.openxmlformats.org/officeDocument/2006/relationships/image" Target="/xl/media/image13.png" Id="rId6"/><Relationship Type="http://schemas.openxmlformats.org/officeDocument/2006/relationships/image" Target="/xl/media/image14.png" Id="rId7"/><Relationship Type="http://schemas.openxmlformats.org/officeDocument/2006/relationships/image" Target="/xl/media/image15.png" Id="rId8"/><Relationship Type="http://schemas.openxmlformats.org/officeDocument/2006/relationships/image" Target="/xl/media/image16.png" Id="rId9"/><Relationship Type="http://schemas.openxmlformats.org/officeDocument/2006/relationships/image" Target="/xl/media/image17.png" Id="rId10"/><Relationship Type="http://schemas.openxmlformats.org/officeDocument/2006/relationships/image" Target="/xl/media/image18.png" Id="rId11"/><Relationship Type="http://schemas.openxmlformats.org/officeDocument/2006/relationships/image" Target="/xl/media/image19.png" Id="rId12"/><Relationship Type="http://schemas.openxmlformats.org/officeDocument/2006/relationships/image" Target="/xl/media/image20.png" Id="rId13"/><Relationship Type="http://schemas.openxmlformats.org/officeDocument/2006/relationships/image" Target="/xl/media/image21.png" Id="rId14"/><Relationship Type="http://schemas.openxmlformats.org/officeDocument/2006/relationships/image" Target="/xl/media/image22.png" Id="rId15"/><Relationship Type="http://schemas.openxmlformats.org/officeDocument/2006/relationships/image" Target="/xl/media/image23.png" Id="rId16"/><Relationship Type="http://schemas.openxmlformats.org/officeDocument/2006/relationships/image" Target="/xl/media/image24.png" Id="rId17"/><Relationship Type="http://schemas.openxmlformats.org/officeDocument/2006/relationships/image" Target="/xl/media/image25.png" Id="rId18"/><Relationship Type="http://schemas.openxmlformats.org/officeDocument/2006/relationships/image" Target="/xl/media/image26.png" Id="rId19"/><Relationship Type="http://schemas.openxmlformats.org/officeDocument/2006/relationships/image" Target="/xl/media/image27.png" Id="rId20"/><Relationship Type="http://schemas.openxmlformats.org/officeDocument/2006/relationships/image" Target="/xl/media/image28.png" Id="rId21"/><Relationship Type="http://schemas.openxmlformats.org/officeDocument/2006/relationships/image" Target="/xl/media/image29.png" Id="rId22"/><Relationship Type="http://schemas.openxmlformats.org/officeDocument/2006/relationships/image" Target="/xl/media/image30.png" Id="rId23"/><Relationship Type="http://schemas.openxmlformats.org/officeDocument/2006/relationships/image" Target="/xl/media/image31.png" Id="rId24"/><Relationship Type="http://schemas.openxmlformats.org/officeDocument/2006/relationships/image" Target="/xl/media/image32.png" Id="rId25"/><Relationship Type="http://schemas.openxmlformats.org/officeDocument/2006/relationships/image" Target="/xl/media/image33.png" Id="rId26"/><Relationship Type="http://schemas.openxmlformats.org/officeDocument/2006/relationships/image" Target="/xl/media/image34.png" Id="rId27"/><Relationship Type="http://schemas.openxmlformats.org/officeDocument/2006/relationships/image" Target="/xl/media/image35.png" Id="rId28"/><Relationship Type="http://schemas.openxmlformats.org/officeDocument/2006/relationships/image" Target="/xl/media/image36.png" Id="rId29"/><Relationship Type="http://schemas.openxmlformats.org/officeDocument/2006/relationships/image" Target="/xl/media/image37.png" Id="rId30"/><Relationship Type="http://schemas.openxmlformats.org/officeDocument/2006/relationships/image" Target="/xl/media/image38.png" Id="rId31"/><Relationship Type="http://schemas.openxmlformats.org/officeDocument/2006/relationships/image" Target="/xl/media/image39.png" Id="rId32"/><Relationship Type="http://schemas.openxmlformats.org/officeDocument/2006/relationships/image" Target="/xl/media/image40.png" Id="rId33"/><Relationship Type="http://schemas.openxmlformats.org/officeDocument/2006/relationships/image" Target="/xl/media/image41.png" Id="rId34"/><Relationship Type="http://schemas.openxmlformats.org/officeDocument/2006/relationships/image" Target="/xl/media/image42.png" Id="rId35"/><Relationship Type="http://schemas.openxmlformats.org/officeDocument/2006/relationships/image" Target="/xl/media/image43.png" Id="rId36"/><Relationship Type="http://schemas.openxmlformats.org/officeDocument/2006/relationships/image" Target="/xl/media/image44.png" Id="rId37"/><Relationship Type="http://schemas.openxmlformats.org/officeDocument/2006/relationships/image" Target="/xl/media/image45.png" Id="rId38"/><Relationship Type="http://schemas.openxmlformats.org/officeDocument/2006/relationships/image" Target="/xl/media/image46.png" Id="rId39"/><Relationship Type="http://schemas.openxmlformats.org/officeDocument/2006/relationships/image" Target="/xl/media/image47.png" Id="rId40"/><Relationship Type="http://schemas.openxmlformats.org/officeDocument/2006/relationships/image" Target="/xl/media/image48.png" Id="rId41"/><Relationship Type="http://schemas.openxmlformats.org/officeDocument/2006/relationships/image" Target="/xl/media/image49.png" Id="rId42"/><Relationship Type="http://schemas.openxmlformats.org/officeDocument/2006/relationships/image" Target="/xl/media/image50.png" Id="rId43"/><Relationship Type="http://schemas.openxmlformats.org/officeDocument/2006/relationships/image" Target="/xl/media/image51.png" Id="rId44"/><Relationship Type="http://schemas.openxmlformats.org/officeDocument/2006/relationships/image" Target="/xl/media/image52.png" Id="rId45"/><Relationship Type="http://schemas.openxmlformats.org/officeDocument/2006/relationships/image" Target="/xl/media/image53.png" Id="rId46"/><Relationship Type="http://schemas.openxmlformats.org/officeDocument/2006/relationships/image" Target="/xl/media/image54.png" Id="rId47"/><Relationship Type="http://schemas.openxmlformats.org/officeDocument/2006/relationships/image" Target="/xl/media/image55.png" Id="rId48"/><Relationship Type="http://schemas.openxmlformats.org/officeDocument/2006/relationships/image" Target="/xl/media/image56.png" Id="rId49"/><Relationship Type="http://schemas.openxmlformats.org/officeDocument/2006/relationships/image" Target="/xl/media/image57.png" Id="rId50"/><Relationship Type="http://schemas.openxmlformats.org/officeDocument/2006/relationships/image" Target="/xl/media/image58.png" Id="rId51"/></Relationships>
</file>

<file path=xl/drawings/_rels/drawing3.xml.rels><Relationships xmlns="http://schemas.openxmlformats.org/package/2006/relationships"><Relationship Type="http://schemas.openxmlformats.org/officeDocument/2006/relationships/image" Target="/xl/media/image59.png" Id="rId1"/><Relationship Type="http://schemas.openxmlformats.org/officeDocument/2006/relationships/image" Target="/xl/media/image60.png" Id="rId2"/><Relationship Type="http://schemas.openxmlformats.org/officeDocument/2006/relationships/image" Target="/xl/media/image61.png" Id="rId3"/><Relationship Type="http://schemas.openxmlformats.org/officeDocument/2006/relationships/image" Target="/xl/media/image62.png" Id="rId4"/><Relationship Type="http://schemas.openxmlformats.org/officeDocument/2006/relationships/image" Target="/xl/media/image63.png" Id="rId5"/><Relationship Type="http://schemas.openxmlformats.org/officeDocument/2006/relationships/image" Target="/xl/media/image64.png" Id="rId6"/><Relationship Type="http://schemas.openxmlformats.org/officeDocument/2006/relationships/image" Target="/xl/media/image65.png" Id="rId7"/><Relationship Type="http://schemas.openxmlformats.org/officeDocument/2006/relationships/image" Target="/xl/media/image66.png" Id="rId8"/><Relationship Type="http://schemas.openxmlformats.org/officeDocument/2006/relationships/image" Target="/xl/media/image67.png" Id="rId9"/><Relationship Type="http://schemas.openxmlformats.org/officeDocument/2006/relationships/image" Target="/xl/media/image68.png" Id="rId10"/><Relationship Type="http://schemas.openxmlformats.org/officeDocument/2006/relationships/image" Target="/xl/media/image69.png" Id="rId11"/><Relationship Type="http://schemas.openxmlformats.org/officeDocument/2006/relationships/image" Target="/xl/media/image70.png" Id="rId12"/><Relationship Type="http://schemas.openxmlformats.org/officeDocument/2006/relationships/image" Target="/xl/media/image71.png" Id="rId13"/><Relationship Type="http://schemas.openxmlformats.org/officeDocument/2006/relationships/image" Target="/xl/media/image72.png" Id="rId14"/><Relationship Type="http://schemas.openxmlformats.org/officeDocument/2006/relationships/image" Target="/xl/media/image73.png" Id="rId15"/><Relationship Type="http://schemas.openxmlformats.org/officeDocument/2006/relationships/image" Target="/xl/media/image74.png" Id="rId16"/><Relationship Type="http://schemas.openxmlformats.org/officeDocument/2006/relationships/image" Target="/xl/media/image75.png" Id="rId17"/><Relationship Type="http://schemas.openxmlformats.org/officeDocument/2006/relationships/image" Target="/xl/media/image76.png" Id="rId18"/><Relationship Type="http://schemas.openxmlformats.org/officeDocument/2006/relationships/image" Target="/xl/media/image77.png" Id="rId19"/><Relationship Type="http://schemas.openxmlformats.org/officeDocument/2006/relationships/image" Target="/xl/media/image78.png" Id="rId20"/><Relationship Type="http://schemas.openxmlformats.org/officeDocument/2006/relationships/image" Target="/xl/media/image79.png" Id="rId21"/><Relationship Type="http://schemas.openxmlformats.org/officeDocument/2006/relationships/image" Target="/xl/media/image80.png" Id="rId22"/><Relationship Type="http://schemas.openxmlformats.org/officeDocument/2006/relationships/image" Target="/xl/media/image81.png" Id="rId23"/><Relationship Type="http://schemas.openxmlformats.org/officeDocument/2006/relationships/image" Target="/xl/media/image82.png" Id="rId24"/><Relationship Type="http://schemas.openxmlformats.org/officeDocument/2006/relationships/image" Target="/xl/media/image83.png" Id="rId25"/><Relationship Type="http://schemas.openxmlformats.org/officeDocument/2006/relationships/image" Target="/xl/media/image84.png" Id="rId26"/><Relationship Type="http://schemas.openxmlformats.org/officeDocument/2006/relationships/image" Target="/xl/media/image85.png" Id="rId27"/><Relationship Type="http://schemas.openxmlformats.org/officeDocument/2006/relationships/image" Target="/xl/media/image86.png" Id="rId28"/><Relationship Type="http://schemas.openxmlformats.org/officeDocument/2006/relationships/image" Target="/xl/media/image87.png" Id="rId29"/><Relationship Type="http://schemas.openxmlformats.org/officeDocument/2006/relationships/image" Target="/xl/media/image88.png" Id="rId30"/><Relationship Type="http://schemas.openxmlformats.org/officeDocument/2006/relationships/image" Target="/xl/media/image89.png" Id="rId31"/><Relationship Type="http://schemas.openxmlformats.org/officeDocument/2006/relationships/image" Target="/xl/media/image90.png" Id="rId32"/><Relationship Type="http://schemas.openxmlformats.org/officeDocument/2006/relationships/image" Target="/xl/media/image91.png" Id="rId33"/><Relationship Type="http://schemas.openxmlformats.org/officeDocument/2006/relationships/image" Target="/xl/media/image92.png" Id="rId34"/><Relationship Type="http://schemas.openxmlformats.org/officeDocument/2006/relationships/image" Target="/xl/media/image93.png" Id="rId35"/><Relationship Type="http://schemas.openxmlformats.org/officeDocument/2006/relationships/image" Target="/xl/media/image94.png" Id="rId36"/><Relationship Type="http://schemas.openxmlformats.org/officeDocument/2006/relationships/image" Target="/xl/media/image95.png" Id="rId37"/><Relationship Type="http://schemas.openxmlformats.org/officeDocument/2006/relationships/image" Target="/xl/media/image96.png" Id="rId38"/><Relationship Type="http://schemas.openxmlformats.org/officeDocument/2006/relationships/image" Target="/xl/media/image97.png" Id="rId39"/><Relationship Type="http://schemas.openxmlformats.org/officeDocument/2006/relationships/image" Target="/xl/media/image98.png" Id="rId40"/><Relationship Type="http://schemas.openxmlformats.org/officeDocument/2006/relationships/image" Target="/xl/media/image99.png" Id="rId41"/><Relationship Type="http://schemas.openxmlformats.org/officeDocument/2006/relationships/image" Target="/xl/media/image100.png" Id="rId42"/><Relationship Type="http://schemas.openxmlformats.org/officeDocument/2006/relationships/image" Target="/xl/media/image101.png" Id="rId43"/><Relationship Type="http://schemas.openxmlformats.org/officeDocument/2006/relationships/image" Target="/xl/media/image102.png" Id="rId44"/><Relationship Type="http://schemas.openxmlformats.org/officeDocument/2006/relationships/image" Target="/xl/media/image103.png" Id="rId45"/><Relationship Type="http://schemas.openxmlformats.org/officeDocument/2006/relationships/image" Target="/xl/media/image104.png" Id="rId46"/><Relationship Type="http://schemas.openxmlformats.org/officeDocument/2006/relationships/image" Target="/xl/media/image105.png" Id="rId47"/><Relationship Type="http://schemas.openxmlformats.org/officeDocument/2006/relationships/image" Target="/xl/media/image106.png" Id="rId48"/><Relationship Type="http://schemas.openxmlformats.org/officeDocument/2006/relationships/image" Target="/xl/media/image107.png" Id="rId49"/><Relationship Type="http://schemas.openxmlformats.org/officeDocument/2006/relationships/image" Target="/xl/media/image108.png" Id="rId50"/><Relationship Type="http://schemas.openxmlformats.org/officeDocument/2006/relationships/image" Target="/xl/media/image109.png" Id="rId51"/><Relationship Type="http://schemas.openxmlformats.org/officeDocument/2006/relationships/image" Target="/xl/media/image110.png" Id="rId52"/><Relationship Type="http://schemas.openxmlformats.org/officeDocument/2006/relationships/image" Target="/xl/media/image111.png" Id="rId53"/><Relationship Type="http://schemas.openxmlformats.org/officeDocument/2006/relationships/image" Target="/xl/media/image112.png" Id="rId54"/><Relationship Type="http://schemas.openxmlformats.org/officeDocument/2006/relationships/image" Target="/xl/media/image113.png" Id="rId55"/><Relationship Type="http://schemas.openxmlformats.org/officeDocument/2006/relationships/image" Target="/xl/media/image114.png" Id="rId56"/><Relationship Type="http://schemas.openxmlformats.org/officeDocument/2006/relationships/image" Target="/xl/media/image115.png" Id="rId57"/><Relationship Type="http://schemas.openxmlformats.org/officeDocument/2006/relationships/image" Target="/xl/media/image116.png" Id="rId58"/><Relationship Type="http://schemas.openxmlformats.org/officeDocument/2006/relationships/image" Target="/xl/media/image117.png" Id="rId59"/><Relationship Type="http://schemas.openxmlformats.org/officeDocument/2006/relationships/image" Target="/xl/media/image118.png" Id="rId60"/><Relationship Type="http://schemas.openxmlformats.org/officeDocument/2006/relationships/image" Target="/xl/media/image119.png" Id="rId61"/><Relationship Type="http://schemas.openxmlformats.org/officeDocument/2006/relationships/image" Target="/xl/media/image120.png" Id="rId62"/><Relationship Type="http://schemas.openxmlformats.org/officeDocument/2006/relationships/image" Target="/xl/media/image121.png" Id="rId63"/><Relationship Type="http://schemas.openxmlformats.org/officeDocument/2006/relationships/image" Target="/xl/media/image122.png" Id="rId64"/><Relationship Type="http://schemas.openxmlformats.org/officeDocument/2006/relationships/image" Target="/xl/media/image123.png" Id="rId65"/><Relationship Type="http://schemas.openxmlformats.org/officeDocument/2006/relationships/image" Target="/xl/media/image124.png" Id="rId66"/><Relationship Type="http://schemas.openxmlformats.org/officeDocument/2006/relationships/image" Target="/xl/media/image125.png" Id="rId67"/><Relationship Type="http://schemas.openxmlformats.org/officeDocument/2006/relationships/image" Target="/xl/media/image126.png" Id="rId68"/><Relationship Type="http://schemas.openxmlformats.org/officeDocument/2006/relationships/image" Target="/xl/media/image127.png" Id="rId69"/><Relationship Type="http://schemas.openxmlformats.org/officeDocument/2006/relationships/image" Target="/xl/media/image128.png" Id="rId70"/><Relationship Type="http://schemas.openxmlformats.org/officeDocument/2006/relationships/image" Target="/xl/media/image129.png" Id="rId71"/><Relationship Type="http://schemas.openxmlformats.org/officeDocument/2006/relationships/image" Target="/xl/media/image130.png" Id="rId72"/><Relationship Type="http://schemas.openxmlformats.org/officeDocument/2006/relationships/image" Target="/xl/media/image131.png" Id="rId73"/><Relationship Type="http://schemas.openxmlformats.org/officeDocument/2006/relationships/image" Target="/xl/media/image132.png" Id="rId74"/><Relationship Type="http://schemas.openxmlformats.org/officeDocument/2006/relationships/image" Target="/xl/media/image133.png" Id="rId75"/><Relationship Type="http://schemas.openxmlformats.org/officeDocument/2006/relationships/image" Target="/xl/media/image134.png" Id="rId76"/><Relationship Type="http://schemas.openxmlformats.org/officeDocument/2006/relationships/image" Target="/xl/media/image135.png" Id="rId77"/><Relationship Type="http://schemas.openxmlformats.org/officeDocument/2006/relationships/image" Target="/xl/media/image136.png" Id="rId78"/><Relationship Type="http://schemas.openxmlformats.org/officeDocument/2006/relationships/image" Target="/xl/media/image137.png" Id="rId79"/><Relationship Type="http://schemas.openxmlformats.org/officeDocument/2006/relationships/image" Target="/xl/media/image138.png" Id="rId80"/><Relationship Type="http://schemas.openxmlformats.org/officeDocument/2006/relationships/image" Target="/xl/media/image139.png" Id="rId81"/><Relationship Type="http://schemas.openxmlformats.org/officeDocument/2006/relationships/image" Target="/xl/media/image140.png" Id="rId82"/><Relationship Type="http://schemas.openxmlformats.org/officeDocument/2006/relationships/image" Target="/xl/media/image141.png" Id="rId83"/><Relationship Type="http://schemas.openxmlformats.org/officeDocument/2006/relationships/image" Target="/xl/media/image142.png" Id="rId84"/><Relationship Type="http://schemas.openxmlformats.org/officeDocument/2006/relationships/image" Target="/xl/media/image143.png" Id="rId85"/><Relationship Type="http://schemas.openxmlformats.org/officeDocument/2006/relationships/image" Target="/xl/media/image144.png" Id="rId86"/></Relationships>
</file>

<file path=xl/drawings/drawing1.xml><?xml version="1.0" encoding="utf-8"?>
<wsDr xmlns="http://schemas.openxmlformats.org/drawingml/2006/spreadsheetDrawing">
  <twoCellAnchor editAs="oneCell">
    <from>
      <col>4</col>
      <colOff>0</colOff>
      <row>205</row>
      <rowOff>0</rowOff>
    </from>
    <to>
      <col>4</col>
      <colOff>101600</colOff>
      <row>205</row>
      <rowOff>151765</rowOff>
    </to>
    <pic>
      <nvPicPr>
        <cNvPr id="2426150" name="Text Box 1025" descr="rId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500505" y="413258000"/>
          <a:ext cx="101600" cy="1517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207</row>
      <rowOff>0</rowOff>
    </from>
    <to>
      <col>4</col>
      <colOff>101600</colOff>
      <row>207</row>
      <rowOff>161290</rowOff>
    </to>
    <pic>
      <nvPicPr>
        <cNvPr id="2426151" name="Text Box 1025" descr="rId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1500505" y="417880800"/>
          <a:ext cx="101600" cy="16129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208</row>
      <rowOff>0</rowOff>
    </from>
    <to>
      <col>4</col>
      <colOff>109855</colOff>
      <row>208</row>
      <rowOff>146685</rowOff>
    </to>
    <pic>
      <nvPicPr>
        <cNvPr id="2426152" name="Picture_13"/>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1500505" y="421055800"/>
          <a:ext cx="109855" cy="14668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205</row>
      <rowOff>0</rowOff>
    </from>
    <to>
      <col>4</col>
      <colOff>102870</colOff>
      <row>205</row>
      <rowOff>151765</rowOff>
    </to>
    <pic>
      <nvPicPr>
        <cNvPr id="2426153" name="Text Box 1025" descr="rId1"/>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1500505" y="413258000"/>
          <a:ext cx="102870" cy="1517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207</row>
      <rowOff>0</rowOff>
    </from>
    <to>
      <col>4</col>
      <colOff>102870</colOff>
      <row>207</row>
      <rowOff>161290</rowOff>
    </to>
    <pic>
      <nvPicPr>
        <cNvPr id="2426154" name="Text Box 1025" descr="rId1"/>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1500505" y="417880800"/>
          <a:ext cx="102870" cy="16129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208</row>
      <rowOff>0</rowOff>
    </from>
    <to>
      <col>4</col>
      <colOff>102870</colOff>
      <row>208</row>
      <rowOff>146685</rowOff>
    </to>
    <pic>
      <nvPicPr>
        <cNvPr id="2426155" name="Picture_13"/>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1500505" y="421055800"/>
          <a:ext cx="102870" cy="14668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210</row>
      <rowOff>0</rowOff>
    </from>
    <to>
      <col>4</col>
      <colOff>109855</colOff>
      <row>210</row>
      <rowOff>158750</rowOff>
    </to>
    <pic>
      <nvPicPr>
        <cNvPr id="2426156" name="Picture_13"/>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500505" y="426567600"/>
          <a:ext cx="109855" cy="1587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wsDr>
</file>

<file path=xl/drawings/drawing2.xml><?xml version="1.0" encoding="utf-8"?>
<wsDr xmlns="http://schemas.openxmlformats.org/drawingml/2006/spreadsheetDrawing">
  <twoCellAnchor editAs="oneCell">
    <from>
      <col>4</col>
      <colOff>0</colOff>
      <row>68</row>
      <rowOff>0</rowOff>
    </from>
    <to>
      <col>4</col>
      <colOff>92710</colOff>
      <row>68</row>
      <rowOff>158750</rowOff>
    </to>
    <pic>
      <nvPicPr>
        <cNvPr id="2414157" name="Text Box 1025" descr="rId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743200" y="166138225"/>
          <a:ext cx="92710" cy="1587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68</row>
      <rowOff>0</rowOff>
    </from>
    <to>
      <col>4</col>
      <colOff>92710</colOff>
      <row>68</row>
      <rowOff>149860</rowOff>
    </to>
    <pic>
      <nvPicPr>
        <cNvPr id="2414158" name="Text Box 1025" descr="rId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2743200" y="166138225"/>
          <a:ext cx="92710"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68</row>
      <rowOff>0</rowOff>
    </from>
    <to>
      <col>4</col>
      <colOff>94615</colOff>
      <row>68</row>
      <rowOff>163195</rowOff>
    </to>
    <pic>
      <nvPicPr>
        <cNvPr id="2414160" name="Text Box 1025" descr="rId1"/>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2743200" y="166138225"/>
          <a:ext cx="94615" cy="1631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68</row>
      <rowOff>0</rowOff>
    </from>
    <to>
      <col>4</col>
      <colOff>94615</colOff>
      <row>68</row>
      <rowOff>149860</rowOff>
    </to>
    <pic>
      <nvPicPr>
        <cNvPr id="2414161" name="Text Box 1025" descr="rId1"/>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2743200" y="166138225"/>
          <a:ext cx="94615"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68</row>
      <rowOff>0</rowOff>
    </from>
    <to>
      <col>4</col>
      <colOff>91440</colOff>
      <row>68</row>
      <rowOff>149860</rowOff>
    </to>
    <pic>
      <nvPicPr>
        <cNvPr id="2414162" name="Text Box 1025" descr="rId1"/>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2743200" y="166138225"/>
          <a:ext cx="91440"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68</row>
      <rowOff>0</rowOff>
    </from>
    <to>
      <col>4</col>
      <colOff>91440</colOff>
      <row>68</row>
      <rowOff>163195</rowOff>
    </to>
    <pic>
      <nvPicPr>
        <cNvPr id="2414163" name="Text Box 1025" descr="rId1"/>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2743200" y="166138225"/>
          <a:ext cx="91440" cy="1631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68</row>
      <rowOff>0</rowOff>
    </from>
    <to>
      <col>4</col>
      <colOff>92710</colOff>
      <row>68</row>
      <rowOff>156210</rowOff>
    </to>
    <pic>
      <nvPicPr>
        <cNvPr id="2414165" name="Text Box 1025" descr="rId1"/>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2743200" y="166138225"/>
          <a:ext cx="92710" cy="15621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126</row>
      <rowOff>0</rowOff>
    </from>
    <to>
      <col>4</col>
      <colOff>93980</colOff>
      <row>126</row>
      <rowOff>157480</rowOff>
    </to>
    <pic>
      <nvPicPr>
        <cNvPr id="2414167" name="Text Box 1025" descr="rId1"/>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2743200" y="267598525"/>
          <a:ext cx="93980" cy="1574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126</row>
      <rowOff>0</rowOff>
    </from>
    <to>
      <col>4</col>
      <colOff>92710</colOff>
      <row>126</row>
      <rowOff>157480</rowOff>
    </to>
    <pic>
      <nvPicPr>
        <cNvPr id="2414168" name="Text Box 1025" descr="rId1"/>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2743200" y="267598525"/>
          <a:ext cx="92710" cy="1574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126</row>
      <rowOff>0</rowOff>
    </from>
    <to>
      <col>4</col>
      <colOff>89535</colOff>
      <row>126</row>
      <rowOff>157480</rowOff>
    </to>
    <pic>
      <nvPicPr>
        <cNvPr id="2414169" name="Text Box 1025" descr="rId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2743200" y="267598525"/>
          <a:ext cx="89535" cy="1574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44</row>
      <rowOff>0</rowOff>
    </from>
    <to>
      <col>4</col>
      <colOff>92710</colOff>
      <row>44</row>
      <rowOff>164465</rowOff>
    </to>
    <pic>
      <nvPicPr>
        <cNvPr id="2414170" name="Text Box 1025" descr="rId1"/>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2743200" y="114607975"/>
          <a:ext cx="92710" cy="1644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44</row>
      <rowOff>0</rowOff>
    </from>
    <to>
      <col>4</col>
      <colOff>92710</colOff>
      <row>44</row>
      <rowOff>149860</rowOff>
    </to>
    <pic>
      <nvPicPr>
        <cNvPr id="2414171" name="Text Box 1025" descr="rId1"/>
        <cNvPicPr>
          <a:picLocks xmlns:a="http://schemas.openxmlformats.org/drawingml/2006/main" noChangeAspect="1"/>
        </cNvPicPr>
      </nvPicPr>
      <blipFill>
        <a:blip xmlns:a="http://schemas.openxmlformats.org/drawingml/2006/main" xmlns:r="http://schemas.openxmlformats.org/officeDocument/2006/relationships" r:embed="rId12"/>
        <a:stretch xmlns:a="http://schemas.openxmlformats.org/drawingml/2006/main">
          <a:fillRect/>
        </a:stretch>
      </blipFill>
      <spPr>
        <a:xfrm xmlns:a="http://schemas.openxmlformats.org/drawingml/2006/main">
          <a:off x="2743200" y="114607975"/>
          <a:ext cx="92710"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44</row>
      <rowOff>0</rowOff>
    </from>
    <to>
      <col>4</col>
      <colOff>94615</colOff>
      <row>44</row>
      <rowOff>164465</rowOff>
    </to>
    <pic>
      <nvPicPr>
        <cNvPr id="2414172" name="Text Box 1025" descr="rId1"/>
        <cNvPicPr>
          <a:picLocks xmlns:a="http://schemas.openxmlformats.org/drawingml/2006/main" noChangeAspect="1"/>
        </cNvPicPr>
      </nvPicPr>
      <blipFill>
        <a:blip xmlns:a="http://schemas.openxmlformats.org/drawingml/2006/main" xmlns:r="http://schemas.openxmlformats.org/officeDocument/2006/relationships" r:embed="rId13"/>
        <a:stretch xmlns:a="http://schemas.openxmlformats.org/drawingml/2006/main">
          <a:fillRect/>
        </a:stretch>
      </blipFill>
      <spPr>
        <a:xfrm xmlns:a="http://schemas.openxmlformats.org/drawingml/2006/main">
          <a:off x="2743200" y="114607975"/>
          <a:ext cx="94615" cy="1644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44</row>
      <rowOff>0</rowOff>
    </from>
    <to>
      <col>4</col>
      <colOff>94615</colOff>
      <row>44</row>
      <rowOff>149860</rowOff>
    </to>
    <pic>
      <nvPicPr>
        <cNvPr id="2414173" name="Text Box 1025" descr="rId1"/>
        <cNvPicPr>
          <a:picLocks xmlns:a="http://schemas.openxmlformats.org/drawingml/2006/main" noChangeAspect="1"/>
        </cNvPicPr>
      </nvPicPr>
      <blipFill>
        <a:blip xmlns:a="http://schemas.openxmlformats.org/drawingml/2006/main" xmlns:r="http://schemas.openxmlformats.org/officeDocument/2006/relationships" r:embed="rId14"/>
        <a:stretch xmlns:a="http://schemas.openxmlformats.org/drawingml/2006/main">
          <a:fillRect/>
        </a:stretch>
      </blipFill>
      <spPr>
        <a:xfrm xmlns:a="http://schemas.openxmlformats.org/drawingml/2006/main">
          <a:off x="2743200" y="114607975"/>
          <a:ext cx="94615"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44</row>
      <rowOff>0</rowOff>
    </from>
    <to>
      <col>4</col>
      <colOff>91440</colOff>
      <row>44</row>
      <rowOff>149860</rowOff>
    </to>
    <pic>
      <nvPicPr>
        <cNvPr id="2414174" name="Text Box 1025" descr="rId1"/>
        <cNvPicPr>
          <a:picLocks xmlns:a="http://schemas.openxmlformats.org/drawingml/2006/main" noChangeAspect="1"/>
        </cNvPicPr>
      </nvPicPr>
      <blipFill>
        <a:blip xmlns:a="http://schemas.openxmlformats.org/drawingml/2006/main" xmlns:r="http://schemas.openxmlformats.org/officeDocument/2006/relationships" r:embed="rId15"/>
        <a:stretch xmlns:a="http://schemas.openxmlformats.org/drawingml/2006/main">
          <a:fillRect/>
        </a:stretch>
      </blipFill>
      <spPr>
        <a:xfrm xmlns:a="http://schemas.openxmlformats.org/drawingml/2006/main">
          <a:off x="2743200" y="114607975"/>
          <a:ext cx="91440"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44</row>
      <rowOff>0</rowOff>
    </from>
    <to>
      <col>4</col>
      <colOff>91440</colOff>
      <row>44</row>
      <rowOff>164465</rowOff>
    </to>
    <pic>
      <nvPicPr>
        <cNvPr id="2414175" name="Text Box 1025" descr="rId1"/>
        <cNvPicPr>
          <a:picLocks xmlns:a="http://schemas.openxmlformats.org/drawingml/2006/main" noChangeAspect="1"/>
        </cNvPicPr>
      </nvPicPr>
      <blipFill>
        <a:blip xmlns:a="http://schemas.openxmlformats.org/drawingml/2006/main" xmlns:r="http://schemas.openxmlformats.org/officeDocument/2006/relationships" r:embed="rId16"/>
        <a:stretch xmlns:a="http://schemas.openxmlformats.org/drawingml/2006/main">
          <a:fillRect/>
        </a:stretch>
      </blipFill>
      <spPr>
        <a:xfrm xmlns:a="http://schemas.openxmlformats.org/drawingml/2006/main">
          <a:off x="2743200" y="114607975"/>
          <a:ext cx="91440" cy="1644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111</row>
      <rowOff>0</rowOff>
    </from>
    <to>
      <col>4</col>
      <colOff>92710</colOff>
      <row>111</row>
      <rowOff>176530</rowOff>
    </to>
    <pic>
      <nvPicPr>
        <cNvPr id="2414177" name="Text Box 1025" descr="rId1"/>
        <cNvPicPr>
          <a:picLocks xmlns:a="http://schemas.openxmlformats.org/drawingml/2006/main" noChangeAspect="1"/>
        </cNvPicPr>
      </nvPicPr>
      <blipFill>
        <a:blip xmlns:a="http://schemas.openxmlformats.org/drawingml/2006/main" xmlns:r="http://schemas.openxmlformats.org/officeDocument/2006/relationships" r:embed="rId17"/>
        <a:stretch xmlns:a="http://schemas.openxmlformats.org/drawingml/2006/main">
          <a:fillRect/>
        </a:stretch>
      </blipFill>
      <spPr>
        <a:xfrm xmlns:a="http://schemas.openxmlformats.org/drawingml/2006/main">
          <a:off x="2743200" y="242414425"/>
          <a:ext cx="92710" cy="17653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111</row>
      <rowOff>0</rowOff>
    </from>
    <to>
      <col>4</col>
      <colOff>92710</colOff>
      <row>111</row>
      <rowOff>144780</rowOff>
    </to>
    <pic>
      <nvPicPr>
        <cNvPr id="2414178" name="Text Box 1025" descr="rId1"/>
        <cNvPicPr>
          <a:picLocks xmlns:a="http://schemas.openxmlformats.org/drawingml/2006/main" noChangeAspect="1"/>
        </cNvPicPr>
      </nvPicPr>
      <blipFill>
        <a:blip xmlns:a="http://schemas.openxmlformats.org/drawingml/2006/main" xmlns:r="http://schemas.openxmlformats.org/officeDocument/2006/relationships" r:embed="rId18"/>
        <a:stretch xmlns:a="http://schemas.openxmlformats.org/drawingml/2006/main">
          <a:fillRect/>
        </a:stretch>
      </blipFill>
      <spPr>
        <a:xfrm xmlns:a="http://schemas.openxmlformats.org/drawingml/2006/main">
          <a:off x="2743200" y="242414425"/>
          <a:ext cx="92710" cy="1447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111</row>
      <rowOff>0</rowOff>
    </from>
    <to>
      <col>4</col>
      <colOff>94615</colOff>
      <row>111</row>
      <rowOff>176530</rowOff>
    </to>
    <pic>
      <nvPicPr>
        <cNvPr id="2414180" name="Text Box 1025" descr="rId1"/>
        <cNvPicPr>
          <a:picLocks xmlns:a="http://schemas.openxmlformats.org/drawingml/2006/main" noChangeAspect="1"/>
        </cNvPicPr>
      </nvPicPr>
      <blipFill>
        <a:blip xmlns:a="http://schemas.openxmlformats.org/drawingml/2006/main" xmlns:r="http://schemas.openxmlformats.org/officeDocument/2006/relationships" r:embed="rId19"/>
        <a:stretch xmlns:a="http://schemas.openxmlformats.org/drawingml/2006/main">
          <a:fillRect/>
        </a:stretch>
      </blipFill>
      <spPr>
        <a:xfrm xmlns:a="http://schemas.openxmlformats.org/drawingml/2006/main">
          <a:off x="2743200" y="242414425"/>
          <a:ext cx="94615" cy="17653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111</row>
      <rowOff>0</rowOff>
    </from>
    <to>
      <col>4</col>
      <colOff>94615</colOff>
      <row>111</row>
      <rowOff>144780</rowOff>
    </to>
    <pic>
      <nvPicPr>
        <cNvPr id="2414181" name="Text Box 1025" descr="rId1"/>
        <cNvPicPr>
          <a:picLocks xmlns:a="http://schemas.openxmlformats.org/drawingml/2006/main" noChangeAspect="1"/>
        </cNvPicPr>
      </nvPicPr>
      <blipFill>
        <a:blip xmlns:a="http://schemas.openxmlformats.org/drawingml/2006/main" xmlns:r="http://schemas.openxmlformats.org/officeDocument/2006/relationships" r:embed="rId20"/>
        <a:stretch xmlns:a="http://schemas.openxmlformats.org/drawingml/2006/main">
          <a:fillRect/>
        </a:stretch>
      </blipFill>
      <spPr>
        <a:xfrm xmlns:a="http://schemas.openxmlformats.org/drawingml/2006/main">
          <a:off x="2743200" y="242414425"/>
          <a:ext cx="94615" cy="1447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111</row>
      <rowOff>0</rowOff>
    </from>
    <to>
      <col>4</col>
      <colOff>91440</colOff>
      <row>111</row>
      <rowOff>144780</rowOff>
    </to>
    <pic>
      <nvPicPr>
        <cNvPr id="2414182" name="Text Box 1025" descr="rId1"/>
        <cNvPicPr>
          <a:picLocks xmlns:a="http://schemas.openxmlformats.org/drawingml/2006/main" noChangeAspect="1"/>
        </cNvPicPr>
      </nvPicPr>
      <blipFill>
        <a:blip xmlns:a="http://schemas.openxmlformats.org/drawingml/2006/main" xmlns:r="http://schemas.openxmlformats.org/officeDocument/2006/relationships" r:embed="rId21"/>
        <a:stretch xmlns:a="http://schemas.openxmlformats.org/drawingml/2006/main">
          <a:fillRect/>
        </a:stretch>
      </blipFill>
      <spPr>
        <a:xfrm xmlns:a="http://schemas.openxmlformats.org/drawingml/2006/main">
          <a:off x="2743200" y="242414425"/>
          <a:ext cx="91440" cy="1447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111</row>
      <rowOff>0</rowOff>
    </from>
    <to>
      <col>4</col>
      <colOff>91440</colOff>
      <row>111</row>
      <rowOff>176530</rowOff>
    </to>
    <pic>
      <nvPicPr>
        <cNvPr id="2414183" name="Text Box 1025" descr="rId1"/>
        <cNvPicPr>
          <a:picLocks xmlns:a="http://schemas.openxmlformats.org/drawingml/2006/main" noChangeAspect="1"/>
        </cNvPicPr>
      </nvPicPr>
      <blipFill>
        <a:blip xmlns:a="http://schemas.openxmlformats.org/drawingml/2006/main" xmlns:r="http://schemas.openxmlformats.org/officeDocument/2006/relationships" r:embed="rId22"/>
        <a:stretch xmlns:a="http://schemas.openxmlformats.org/drawingml/2006/main">
          <a:fillRect/>
        </a:stretch>
      </blipFill>
      <spPr>
        <a:xfrm xmlns:a="http://schemas.openxmlformats.org/drawingml/2006/main">
          <a:off x="2743200" y="242414425"/>
          <a:ext cx="91440" cy="17653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52</row>
      <rowOff>0</rowOff>
    </from>
    <to>
      <col>4</col>
      <colOff>92710</colOff>
      <row>52</row>
      <rowOff>171450</rowOff>
    </to>
    <pic>
      <nvPicPr>
        <cNvPr id="2414185" name="Text Box 1025" descr="rId1"/>
        <cNvPicPr>
          <a:picLocks xmlns:a="http://schemas.openxmlformats.org/drawingml/2006/main" noChangeAspect="1"/>
        </cNvPicPr>
      </nvPicPr>
      <blipFill>
        <a:blip xmlns:a="http://schemas.openxmlformats.org/drawingml/2006/main" xmlns:r="http://schemas.openxmlformats.org/officeDocument/2006/relationships" r:embed="rId23"/>
        <a:stretch xmlns:a="http://schemas.openxmlformats.org/drawingml/2006/main">
          <a:fillRect/>
        </a:stretch>
      </blipFill>
      <spPr>
        <a:xfrm xmlns:a="http://schemas.openxmlformats.org/drawingml/2006/main">
          <a:off x="2743200" y="130000375"/>
          <a:ext cx="92710" cy="1714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52</row>
      <rowOff>0</rowOff>
    </from>
    <to>
      <col>4</col>
      <colOff>94615</colOff>
      <row>52</row>
      <rowOff>180975</rowOff>
    </to>
    <pic>
      <nvPicPr>
        <cNvPr id="2414187" name="Text Box 1025" descr="rId1"/>
        <cNvPicPr>
          <a:picLocks xmlns:a="http://schemas.openxmlformats.org/drawingml/2006/main" noChangeAspect="1"/>
        </cNvPicPr>
      </nvPicPr>
      <blipFill>
        <a:blip xmlns:a="http://schemas.openxmlformats.org/drawingml/2006/main" xmlns:r="http://schemas.openxmlformats.org/officeDocument/2006/relationships" r:embed="rId24"/>
        <a:stretch xmlns:a="http://schemas.openxmlformats.org/drawingml/2006/main">
          <a:fillRect/>
        </a:stretch>
      </blipFill>
      <spPr>
        <a:xfrm xmlns:a="http://schemas.openxmlformats.org/drawingml/2006/main">
          <a:off x="2743200" y="130000375"/>
          <a:ext cx="94615" cy="1809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52</row>
      <rowOff>0</rowOff>
    </from>
    <to>
      <col>4</col>
      <colOff>94615</colOff>
      <row>52</row>
      <rowOff>161925</rowOff>
    </to>
    <pic>
      <nvPicPr>
        <cNvPr id="2414188" name="Text Box 1025" descr="rId1"/>
        <cNvPicPr>
          <a:picLocks xmlns:a="http://schemas.openxmlformats.org/drawingml/2006/main" noChangeAspect="1"/>
        </cNvPicPr>
      </nvPicPr>
      <blipFill>
        <a:blip xmlns:a="http://schemas.openxmlformats.org/drawingml/2006/main" xmlns:r="http://schemas.openxmlformats.org/officeDocument/2006/relationships" r:embed="rId25"/>
        <a:stretch xmlns:a="http://schemas.openxmlformats.org/drawingml/2006/main">
          <a:fillRect/>
        </a:stretch>
      </blipFill>
      <spPr>
        <a:xfrm xmlns:a="http://schemas.openxmlformats.org/drawingml/2006/main">
          <a:off x="2743200" y="130000375"/>
          <a:ext cx="94615" cy="1619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52</row>
      <rowOff>0</rowOff>
    </from>
    <to>
      <col>4</col>
      <colOff>91440</colOff>
      <row>52</row>
      <rowOff>161925</rowOff>
    </to>
    <pic>
      <nvPicPr>
        <cNvPr id="2414189" name="Text Box 1025" descr="rId1"/>
        <cNvPicPr>
          <a:picLocks xmlns:a="http://schemas.openxmlformats.org/drawingml/2006/main" noChangeAspect="1"/>
        </cNvPicPr>
      </nvPicPr>
      <blipFill>
        <a:blip xmlns:a="http://schemas.openxmlformats.org/drawingml/2006/main" xmlns:r="http://schemas.openxmlformats.org/officeDocument/2006/relationships" r:embed="rId26"/>
        <a:stretch xmlns:a="http://schemas.openxmlformats.org/drawingml/2006/main">
          <a:fillRect/>
        </a:stretch>
      </blipFill>
      <spPr>
        <a:xfrm xmlns:a="http://schemas.openxmlformats.org/drawingml/2006/main">
          <a:off x="2743200" y="130000375"/>
          <a:ext cx="91440" cy="1619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52</row>
      <rowOff>0</rowOff>
    </from>
    <to>
      <col>4</col>
      <colOff>91440</colOff>
      <row>52</row>
      <rowOff>180975</rowOff>
    </to>
    <pic>
      <nvPicPr>
        <cNvPr id="2414190" name="Text Box 1025" descr="rId1"/>
        <cNvPicPr>
          <a:picLocks xmlns:a="http://schemas.openxmlformats.org/drawingml/2006/main" noChangeAspect="1"/>
        </cNvPicPr>
      </nvPicPr>
      <blipFill>
        <a:blip xmlns:a="http://schemas.openxmlformats.org/drawingml/2006/main" xmlns:r="http://schemas.openxmlformats.org/officeDocument/2006/relationships" r:embed="rId27"/>
        <a:stretch xmlns:a="http://schemas.openxmlformats.org/drawingml/2006/main">
          <a:fillRect/>
        </a:stretch>
      </blipFill>
      <spPr>
        <a:xfrm xmlns:a="http://schemas.openxmlformats.org/drawingml/2006/main">
          <a:off x="2743200" y="130000375"/>
          <a:ext cx="91440" cy="1809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120</row>
      <rowOff>0</rowOff>
    </from>
    <to>
      <col>4</col>
      <colOff>89535</colOff>
      <row>120</row>
      <rowOff>164465</rowOff>
    </to>
    <pic>
      <nvPicPr>
        <cNvPr id="2414192" name="Text Box 1025" descr="rId1"/>
        <cNvPicPr>
          <a:picLocks xmlns:a="http://schemas.openxmlformats.org/drawingml/2006/main" noChangeAspect="1"/>
        </cNvPicPr>
      </nvPicPr>
      <blipFill>
        <a:blip xmlns:a="http://schemas.openxmlformats.org/drawingml/2006/main" xmlns:r="http://schemas.openxmlformats.org/officeDocument/2006/relationships" r:embed="rId28"/>
        <a:stretch xmlns:a="http://schemas.openxmlformats.org/drawingml/2006/main">
          <a:fillRect/>
        </a:stretch>
      </blipFill>
      <spPr>
        <a:xfrm xmlns:a="http://schemas.openxmlformats.org/drawingml/2006/main">
          <a:off x="2743200" y="257959225"/>
          <a:ext cx="89535" cy="1644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61</row>
      <rowOff>0</rowOff>
    </from>
    <to>
      <col>4</col>
      <colOff>92710</colOff>
      <row>61</row>
      <rowOff>153670</rowOff>
    </to>
    <pic>
      <nvPicPr>
        <cNvPr id="2414193" name="Text Box 1025" descr="rId1"/>
        <cNvPicPr>
          <a:picLocks xmlns:a="http://schemas.openxmlformats.org/drawingml/2006/main" noChangeAspect="1"/>
        </cNvPicPr>
      </nvPicPr>
      <blipFill>
        <a:blip xmlns:a="http://schemas.openxmlformats.org/drawingml/2006/main" xmlns:r="http://schemas.openxmlformats.org/officeDocument/2006/relationships" r:embed="rId29"/>
        <a:stretch xmlns:a="http://schemas.openxmlformats.org/drawingml/2006/main">
          <a:fillRect/>
        </a:stretch>
      </blipFill>
      <spPr>
        <a:xfrm xmlns:a="http://schemas.openxmlformats.org/drawingml/2006/main">
          <a:off x="2743200" y="147678775"/>
          <a:ext cx="92710" cy="15367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61</row>
      <rowOff>0</rowOff>
    </from>
    <to>
      <col>4</col>
      <colOff>94615</colOff>
      <row>61</row>
      <rowOff>175260</rowOff>
    </to>
    <pic>
      <nvPicPr>
        <cNvPr id="2414194" name="Text Box 1025" descr="rId1"/>
        <cNvPicPr>
          <a:picLocks xmlns:a="http://schemas.openxmlformats.org/drawingml/2006/main" noChangeAspect="1"/>
        </cNvPicPr>
      </nvPicPr>
      <blipFill>
        <a:blip xmlns:a="http://schemas.openxmlformats.org/drawingml/2006/main" xmlns:r="http://schemas.openxmlformats.org/officeDocument/2006/relationships" r:embed="rId30"/>
        <a:stretch xmlns:a="http://schemas.openxmlformats.org/drawingml/2006/main">
          <a:fillRect/>
        </a:stretch>
      </blipFill>
      <spPr>
        <a:xfrm xmlns:a="http://schemas.openxmlformats.org/drawingml/2006/main">
          <a:off x="2743200" y="147678775"/>
          <a:ext cx="94615"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61</row>
      <rowOff>0</rowOff>
    </from>
    <to>
      <col>4</col>
      <colOff>94615</colOff>
      <row>61</row>
      <rowOff>153670</rowOff>
    </to>
    <pic>
      <nvPicPr>
        <cNvPr id="2414195" name="Text Box 1025" descr="rId1"/>
        <cNvPicPr>
          <a:picLocks xmlns:a="http://schemas.openxmlformats.org/drawingml/2006/main" noChangeAspect="1"/>
        </cNvPicPr>
      </nvPicPr>
      <blipFill>
        <a:blip xmlns:a="http://schemas.openxmlformats.org/drawingml/2006/main" xmlns:r="http://schemas.openxmlformats.org/officeDocument/2006/relationships" r:embed="rId31"/>
        <a:stretch xmlns:a="http://schemas.openxmlformats.org/drawingml/2006/main">
          <a:fillRect/>
        </a:stretch>
      </blipFill>
      <spPr>
        <a:xfrm xmlns:a="http://schemas.openxmlformats.org/drawingml/2006/main">
          <a:off x="2743200" y="147678775"/>
          <a:ext cx="94615" cy="15367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61</row>
      <rowOff>0</rowOff>
    </from>
    <to>
      <col>4</col>
      <colOff>91440</colOff>
      <row>61</row>
      <rowOff>153670</rowOff>
    </to>
    <pic>
      <nvPicPr>
        <cNvPr id="2414196" name="Text Box 1025" descr="rId1"/>
        <cNvPicPr>
          <a:picLocks xmlns:a="http://schemas.openxmlformats.org/drawingml/2006/main" noChangeAspect="1"/>
        </cNvPicPr>
      </nvPicPr>
      <blipFill>
        <a:blip xmlns:a="http://schemas.openxmlformats.org/drawingml/2006/main" xmlns:r="http://schemas.openxmlformats.org/officeDocument/2006/relationships" r:embed="rId32"/>
        <a:stretch xmlns:a="http://schemas.openxmlformats.org/drawingml/2006/main">
          <a:fillRect/>
        </a:stretch>
      </blipFill>
      <spPr>
        <a:xfrm xmlns:a="http://schemas.openxmlformats.org/drawingml/2006/main">
          <a:off x="2743200" y="147678775"/>
          <a:ext cx="91440" cy="15367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61</row>
      <rowOff>0</rowOff>
    </from>
    <to>
      <col>4</col>
      <colOff>91440</colOff>
      <row>61</row>
      <rowOff>175260</rowOff>
    </to>
    <pic>
      <nvPicPr>
        <cNvPr id="2414197" name="Text Box 1025" descr="rId1"/>
        <cNvPicPr>
          <a:picLocks xmlns:a="http://schemas.openxmlformats.org/drawingml/2006/main" noChangeAspect="1"/>
        </cNvPicPr>
      </nvPicPr>
      <blipFill>
        <a:blip xmlns:a="http://schemas.openxmlformats.org/drawingml/2006/main" xmlns:r="http://schemas.openxmlformats.org/officeDocument/2006/relationships" r:embed="rId33"/>
        <a:stretch xmlns:a="http://schemas.openxmlformats.org/drawingml/2006/main">
          <a:fillRect/>
        </a:stretch>
      </blipFill>
      <spPr>
        <a:xfrm xmlns:a="http://schemas.openxmlformats.org/drawingml/2006/main">
          <a:off x="2743200" y="147678775"/>
          <a:ext cx="91440"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92710</colOff>
      <row>63</row>
      <rowOff>162560</rowOff>
    </to>
    <pic>
      <nvPicPr>
        <cNvPr id="2414198" name="Text Box 1025" descr="rId1"/>
        <cNvPicPr>
          <a:picLocks xmlns:a="http://schemas.openxmlformats.org/drawingml/2006/main" noChangeAspect="1"/>
        </cNvPicPr>
      </nvPicPr>
      <blipFill>
        <a:blip xmlns:a="http://schemas.openxmlformats.org/drawingml/2006/main" xmlns:r="http://schemas.openxmlformats.org/officeDocument/2006/relationships" r:embed="rId34"/>
        <a:stretch xmlns:a="http://schemas.openxmlformats.org/drawingml/2006/main">
          <a:fillRect/>
        </a:stretch>
      </blipFill>
      <spPr>
        <a:xfrm xmlns:a="http://schemas.openxmlformats.org/drawingml/2006/main">
          <a:off x="2743200" y="151336375"/>
          <a:ext cx="92710" cy="1625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94615</colOff>
      <row>63</row>
      <rowOff>162560</rowOff>
    </to>
    <pic>
      <nvPicPr>
        <cNvPr id="2414200" name="Text Box 1025" descr="rId1"/>
        <cNvPicPr>
          <a:picLocks xmlns:a="http://schemas.openxmlformats.org/drawingml/2006/main" noChangeAspect="1"/>
        </cNvPicPr>
      </nvPicPr>
      <blipFill>
        <a:blip xmlns:a="http://schemas.openxmlformats.org/drawingml/2006/main" xmlns:r="http://schemas.openxmlformats.org/officeDocument/2006/relationships" r:embed="rId35"/>
        <a:stretch xmlns:a="http://schemas.openxmlformats.org/drawingml/2006/main">
          <a:fillRect/>
        </a:stretch>
      </blipFill>
      <spPr>
        <a:xfrm xmlns:a="http://schemas.openxmlformats.org/drawingml/2006/main">
          <a:off x="2743200" y="151336375"/>
          <a:ext cx="94615" cy="1625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91440</colOff>
      <row>63</row>
      <rowOff>162560</rowOff>
    </to>
    <pic>
      <nvPicPr>
        <cNvPr id="2414201" name="Text Box 1025" descr="rId1"/>
        <cNvPicPr>
          <a:picLocks xmlns:a="http://schemas.openxmlformats.org/drawingml/2006/main" noChangeAspect="1"/>
        </cNvPicPr>
      </nvPicPr>
      <blipFill>
        <a:blip xmlns:a="http://schemas.openxmlformats.org/drawingml/2006/main" xmlns:r="http://schemas.openxmlformats.org/officeDocument/2006/relationships" r:embed="rId36"/>
        <a:stretch xmlns:a="http://schemas.openxmlformats.org/drawingml/2006/main">
          <a:fillRect/>
        </a:stretch>
      </blipFill>
      <spPr>
        <a:xfrm xmlns:a="http://schemas.openxmlformats.org/drawingml/2006/main">
          <a:off x="2743200" y="151336375"/>
          <a:ext cx="91440" cy="1625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93980</colOff>
      <row>63</row>
      <rowOff>162560</rowOff>
    </to>
    <pic>
      <nvPicPr>
        <cNvPr id="2414203" name="Text Box 1025" descr="rId1"/>
        <cNvPicPr>
          <a:picLocks xmlns:a="http://schemas.openxmlformats.org/drawingml/2006/main" noChangeAspect="1"/>
        </cNvPicPr>
      </nvPicPr>
      <blipFill>
        <a:blip xmlns:a="http://schemas.openxmlformats.org/drawingml/2006/main" xmlns:r="http://schemas.openxmlformats.org/officeDocument/2006/relationships" r:embed="rId37"/>
        <a:stretch xmlns:a="http://schemas.openxmlformats.org/drawingml/2006/main">
          <a:fillRect/>
        </a:stretch>
      </blipFill>
      <spPr>
        <a:xfrm xmlns:a="http://schemas.openxmlformats.org/drawingml/2006/main">
          <a:off x="2743200" y="151336375"/>
          <a:ext cx="93980" cy="1625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93980</colOff>
      <row>63</row>
      <rowOff>142240</rowOff>
    </to>
    <pic>
      <nvPicPr>
        <cNvPr id="2414204" name="Text Box 1025" descr="rId1"/>
        <cNvPicPr>
          <a:picLocks xmlns:a="http://schemas.openxmlformats.org/drawingml/2006/main" noChangeAspect="1"/>
        </cNvPicPr>
      </nvPicPr>
      <blipFill>
        <a:blip xmlns:a="http://schemas.openxmlformats.org/drawingml/2006/main" xmlns:r="http://schemas.openxmlformats.org/officeDocument/2006/relationships" r:embed="rId38"/>
        <a:stretch xmlns:a="http://schemas.openxmlformats.org/drawingml/2006/main">
          <a:fillRect/>
        </a:stretch>
      </blipFill>
      <spPr>
        <a:xfrm xmlns:a="http://schemas.openxmlformats.org/drawingml/2006/main">
          <a:off x="2743200" y="151336375"/>
          <a:ext cx="93980" cy="14224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89535</colOff>
      <row>63</row>
      <rowOff>142240</rowOff>
    </to>
    <pic>
      <nvPicPr>
        <cNvPr id="2414205" name="Text Box 1025" descr="rId1"/>
        <cNvPicPr>
          <a:picLocks xmlns:a="http://schemas.openxmlformats.org/drawingml/2006/main" noChangeAspect="1"/>
        </cNvPicPr>
      </nvPicPr>
      <blipFill>
        <a:blip xmlns:a="http://schemas.openxmlformats.org/drawingml/2006/main" xmlns:r="http://schemas.openxmlformats.org/officeDocument/2006/relationships" r:embed="rId39"/>
        <a:stretch xmlns:a="http://schemas.openxmlformats.org/drawingml/2006/main">
          <a:fillRect/>
        </a:stretch>
      </blipFill>
      <spPr>
        <a:xfrm xmlns:a="http://schemas.openxmlformats.org/drawingml/2006/main">
          <a:off x="2743200" y="151336375"/>
          <a:ext cx="89535" cy="14224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89535</colOff>
      <row>63</row>
      <rowOff>162560</rowOff>
    </to>
    <pic>
      <nvPicPr>
        <cNvPr id="2414206" name="Text Box 1025" descr="rId1"/>
        <cNvPicPr>
          <a:picLocks xmlns:a="http://schemas.openxmlformats.org/drawingml/2006/main" noChangeAspect="1"/>
        </cNvPicPr>
      </nvPicPr>
      <blipFill>
        <a:blip xmlns:a="http://schemas.openxmlformats.org/drawingml/2006/main" xmlns:r="http://schemas.openxmlformats.org/officeDocument/2006/relationships" r:embed="rId40"/>
        <a:stretch xmlns:a="http://schemas.openxmlformats.org/drawingml/2006/main">
          <a:fillRect/>
        </a:stretch>
      </blipFill>
      <spPr>
        <a:xfrm xmlns:a="http://schemas.openxmlformats.org/drawingml/2006/main">
          <a:off x="2743200" y="151336375"/>
          <a:ext cx="89535" cy="1625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62</row>
      <rowOff>0</rowOff>
    </from>
    <to>
      <col>4</col>
      <colOff>92710</colOff>
      <row>62</row>
      <rowOff>171450</rowOff>
    </to>
    <pic>
      <nvPicPr>
        <cNvPr id="2414207" name="Text Box 1025" descr="rId1"/>
        <cNvPicPr>
          <a:picLocks xmlns:a="http://schemas.openxmlformats.org/drawingml/2006/main" noChangeAspect="1"/>
        </cNvPicPr>
      </nvPicPr>
      <blipFill>
        <a:blip xmlns:a="http://schemas.openxmlformats.org/drawingml/2006/main" xmlns:r="http://schemas.openxmlformats.org/officeDocument/2006/relationships" r:embed="rId41"/>
        <a:stretch xmlns:a="http://schemas.openxmlformats.org/drawingml/2006/main">
          <a:fillRect/>
        </a:stretch>
      </blipFill>
      <spPr>
        <a:xfrm xmlns:a="http://schemas.openxmlformats.org/drawingml/2006/main">
          <a:off x="2743200" y="148593175"/>
          <a:ext cx="92710" cy="1714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119</row>
      <rowOff>0</rowOff>
    </from>
    <to>
      <col>4</col>
      <colOff>92710</colOff>
      <row>119</row>
      <rowOff>171450</rowOff>
    </to>
    <pic>
      <nvPicPr>
        <cNvPr id="2414208" name="Text Box 1025" descr="rId1"/>
        <cNvPicPr>
          <a:picLocks xmlns:a="http://schemas.openxmlformats.org/drawingml/2006/main" noChangeAspect="1"/>
        </cNvPicPr>
      </nvPicPr>
      <blipFill>
        <a:blip xmlns:a="http://schemas.openxmlformats.org/drawingml/2006/main" xmlns:r="http://schemas.openxmlformats.org/officeDocument/2006/relationships" r:embed="rId42"/>
        <a:stretch xmlns:a="http://schemas.openxmlformats.org/drawingml/2006/main">
          <a:fillRect/>
        </a:stretch>
      </blipFill>
      <spPr>
        <a:xfrm xmlns:a="http://schemas.openxmlformats.org/drawingml/2006/main">
          <a:off x="2743200" y="257044825"/>
          <a:ext cx="92710" cy="1714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119</row>
      <rowOff>0</rowOff>
    </from>
    <to>
      <col>4</col>
      <colOff>89535</colOff>
      <row>119</row>
      <rowOff>171450</rowOff>
    </to>
    <pic>
      <nvPicPr>
        <cNvPr id="2414209" name="Text Box 1025" descr="rId1"/>
        <cNvPicPr>
          <a:picLocks xmlns:a="http://schemas.openxmlformats.org/drawingml/2006/main" noChangeAspect="1"/>
        </cNvPicPr>
      </nvPicPr>
      <blipFill>
        <a:blip xmlns:a="http://schemas.openxmlformats.org/drawingml/2006/main" xmlns:r="http://schemas.openxmlformats.org/officeDocument/2006/relationships" r:embed="rId43"/>
        <a:stretch xmlns:a="http://schemas.openxmlformats.org/drawingml/2006/main">
          <a:fillRect/>
        </a:stretch>
      </blipFill>
      <spPr>
        <a:xfrm xmlns:a="http://schemas.openxmlformats.org/drawingml/2006/main">
          <a:off x="2743200" y="257044825"/>
          <a:ext cx="89535" cy="1714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92710</colOff>
      <row>0</row>
      <rowOff>175260</rowOff>
    </to>
    <pic>
      <nvPicPr>
        <cNvPr id="2414214" name="Text Box 1025" descr="rId1"/>
        <cNvPicPr>
          <a:picLocks xmlns:a="http://schemas.openxmlformats.org/drawingml/2006/main" noChangeAspect="1"/>
        </cNvPicPr>
      </nvPicPr>
      <blipFill>
        <a:blip xmlns:a="http://schemas.openxmlformats.org/drawingml/2006/main" xmlns:r="http://schemas.openxmlformats.org/officeDocument/2006/relationships" r:embed="rId44"/>
        <a:stretch xmlns:a="http://schemas.openxmlformats.org/drawingml/2006/main">
          <a:fillRect/>
        </a:stretch>
      </blipFill>
      <spPr>
        <a:xfrm xmlns:a="http://schemas.openxmlformats.org/drawingml/2006/main">
          <a:off x="2743200" y="0"/>
          <a:ext cx="92710"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94615</colOff>
      <row>0</row>
      <rowOff>175260</rowOff>
    </to>
    <pic>
      <nvPicPr>
        <cNvPr id="2414215" name="Text Box 1025" descr="rId1"/>
        <cNvPicPr>
          <a:picLocks xmlns:a="http://schemas.openxmlformats.org/drawingml/2006/main" noChangeAspect="1"/>
        </cNvPicPr>
      </nvPicPr>
      <blipFill>
        <a:blip xmlns:a="http://schemas.openxmlformats.org/drawingml/2006/main" xmlns:r="http://schemas.openxmlformats.org/officeDocument/2006/relationships" r:embed="rId45"/>
        <a:stretch xmlns:a="http://schemas.openxmlformats.org/drawingml/2006/main">
          <a:fillRect/>
        </a:stretch>
      </blipFill>
      <spPr>
        <a:xfrm xmlns:a="http://schemas.openxmlformats.org/drawingml/2006/main">
          <a:off x="2743200" y="0"/>
          <a:ext cx="94615"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91440</colOff>
      <row>0</row>
      <rowOff>175260</rowOff>
    </to>
    <pic>
      <nvPicPr>
        <cNvPr id="2414216" name="Text Box 1025" descr="rId1"/>
        <cNvPicPr>
          <a:picLocks xmlns:a="http://schemas.openxmlformats.org/drawingml/2006/main" noChangeAspect="1"/>
        </cNvPicPr>
      </nvPicPr>
      <blipFill>
        <a:blip xmlns:a="http://schemas.openxmlformats.org/drawingml/2006/main" xmlns:r="http://schemas.openxmlformats.org/officeDocument/2006/relationships" r:embed="rId46"/>
        <a:stretch xmlns:a="http://schemas.openxmlformats.org/drawingml/2006/main">
          <a:fillRect/>
        </a:stretch>
      </blipFill>
      <spPr>
        <a:xfrm xmlns:a="http://schemas.openxmlformats.org/drawingml/2006/main">
          <a:off x="2743200" y="0"/>
          <a:ext cx="91440"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43</row>
      <rowOff>0</rowOff>
    </from>
    <to>
      <col>4</col>
      <colOff>92710</colOff>
      <row>43</row>
      <rowOff>149860</rowOff>
    </to>
    <pic>
      <nvPicPr>
        <cNvPr id="2414218" name="Text Box 1025" descr="rId1"/>
        <cNvPicPr>
          <a:picLocks xmlns:a="http://schemas.openxmlformats.org/drawingml/2006/main" noChangeAspect="1"/>
        </cNvPicPr>
      </nvPicPr>
      <blipFill>
        <a:blip xmlns:a="http://schemas.openxmlformats.org/drawingml/2006/main" xmlns:r="http://schemas.openxmlformats.org/officeDocument/2006/relationships" r:embed="rId47"/>
        <a:stretch xmlns:a="http://schemas.openxmlformats.org/drawingml/2006/main">
          <a:fillRect/>
        </a:stretch>
      </blipFill>
      <spPr>
        <a:xfrm xmlns:a="http://schemas.openxmlformats.org/drawingml/2006/main">
          <a:off x="2743200" y="111407575"/>
          <a:ext cx="92710"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43</row>
      <rowOff>0</rowOff>
    </from>
    <to>
      <col>4</col>
      <colOff>94615</colOff>
      <row>43</row>
      <rowOff>175260</rowOff>
    </to>
    <pic>
      <nvPicPr>
        <cNvPr id="2414220" name="Text Box 1025" descr="rId1"/>
        <cNvPicPr>
          <a:picLocks xmlns:a="http://schemas.openxmlformats.org/drawingml/2006/main" noChangeAspect="1"/>
        </cNvPicPr>
      </nvPicPr>
      <blipFill>
        <a:blip xmlns:a="http://schemas.openxmlformats.org/drawingml/2006/main" xmlns:r="http://schemas.openxmlformats.org/officeDocument/2006/relationships" r:embed="rId48"/>
        <a:stretch xmlns:a="http://schemas.openxmlformats.org/drawingml/2006/main">
          <a:fillRect/>
        </a:stretch>
      </blipFill>
      <spPr>
        <a:xfrm xmlns:a="http://schemas.openxmlformats.org/drawingml/2006/main">
          <a:off x="2743200" y="111407575"/>
          <a:ext cx="94615"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43</row>
      <rowOff>0</rowOff>
    </from>
    <to>
      <col>4</col>
      <colOff>94615</colOff>
      <row>43</row>
      <rowOff>149860</rowOff>
    </to>
    <pic>
      <nvPicPr>
        <cNvPr id="2414221" name="Text Box 1025" descr="rId1"/>
        <cNvPicPr>
          <a:picLocks xmlns:a="http://schemas.openxmlformats.org/drawingml/2006/main" noChangeAspect="1"/>
        </cNvPicPr>
      </nvPicPr>
      <blipFill>
        <a:blip xmlns:a="http://schemas.openxmlformats.org/drawingml/2006/main" xmlns:r="http://schemas.openxmlformats.org/officeDocument/2006/relationships" r:embed="rId49"/>
        <a:stretch xmlns:a="http://schemas.openxmlformats.org/drawingml/2006/main">
          <a:fillRect/>
        </a:stretch>
      </blipFill>
      <spPr>
        <a:xfrm xmlns:a="http://schemas.openxmlformats.org/drawingml/2006/main">
          <a:off x="2743200" y="111407575"/>
          <a:ext cx="94615"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43</row>
      <rowOff>0</rowOff>
    </from>
    <to>
      <col>4</col>
      <colOff>91440</colOff>
      <row>43</row>
      <rowOff>149860</rowOff>
    </to>
    <pic>
      <nvPicPr>
        <cNvPr id="2414222" name="Text Box 1025" descr="rId1"/>
        <cNvPicPr>
          <a:picLocks xmlns:a="http://schemas.openxmlformats.org/drawingml/2006/main" noChangeAspect="1"/>
        </cNvPicPr>
      </nvPicPr>
      <blipFill>
        <a:blip xmlns:a="http://schemas.openxmlformats.org/drawingml/2006/main" xmlns:r="http://schemas.openxmlformats.org/officeDocument/2006/relationships" r:embed="rId50"/>
        <a:stretch xmlns:a="http://schemas.openxmlformats.org/drawingml/2006/main">
          <a:fillRect/>
        </a:stretch>
      </blipFill>
      <spPr>
        <a:xfrm xmlns:a="http://schemas.openxmlformats.org/drawingml/2006/main">
          <a:off x="2743200" y="111407575"/>
          <a:ext cx="91440"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43</row>
      <rowOff>0</rowOff>
    </from>
    <to>
      <col>4</col>
      <colOff>91440</colOff>
      <row>43</row>
      <rowOff>175260</rowOff>
    </to>
    <pic>
      <nvPicPr>
        <cNvPr id="2414223" name="Text Box 1025" descr="rId1"/>
        <cNvPicPr>
          <a:picLocks xmlns:a="http://schemas.openxmlformats.org/drawingml/2006/main" noChangeAspect="1"/>
        </cNvPicPr>
      </nvPicPr>
      <blipFill>
        <a:blip xmlns:a="http://schemas.openxmlformats.org/drawingml/2006/main" xmlns:r="http://schemas.openxmlformats.org/officeDocument/2006/relationships" r:embed="rId51"/>
        <a:stretch xmlns:a="http://schemas.openxmlformats.org/drawingml/2006/main">
          <a:fillRect/>
        </a:stretch>
      </blipFill>
      <spPr>
        <a:xfrm xmlns:a="http://schemas.openxmlformats.org/drawingml/2006/main">
          <a:off x="2743200" y="111407575"/>
          <a:ext cx="91440"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wsDr>
</file>

<file path=xl/drawings/drawing3.xml><?xml version="1.0" encoding="utf-8"?>
<wsDr xmlns="http://schemas.openxmlformats.org/drawingml/2006/spreadsheetDrawing">
  <twoCellAnchor editAs="oneCell">
    <from>
      <col>4</col>
      <colOff>0</colOff>
      <row>0</row>
      <rowOff>0</rowOff>
    </from>
    <to>
      <col>4</col>
      <colOff>106680</colOff>
      <row>0</row>
      <rowOff>135890</rowOff>
    </to>
    <pic>
      <nvPicPr>
        <cNvPr id="2436374" name="Text Box 1025" descr="rId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743200" y="0"/>
          <a:ext cx="106680" cy="13589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99695</colOff>
      <row>0</row>
      <rowOff>158115</rowOff>
    </to>
    <pic>
      <nvPicPr>
        <cNvPr id="2436375" name="Text Box 1025" descr="rId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2743200" y="0"/>
          <a:ext cx="99695" cy="15811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108585</colOff>
      <row>0</row>
      <rowOff>135890</rowOff>
    </to>
    <pic>
      <nvPicPr>
        <cNvPr id="2436376" name="Text Box 1025" descr="rId1"/>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2743200" y="0"/>
          <a:ext cx="108585" cy="13589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99695</colOff>
      <row>0</row>
      <rowOff>163830</rowOff>
    </to>
    <pic>
      <nvPicPr>
        <cNvPr id="2436377" name="Text Box 1025" descr="rId1"/>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2743200" y="0"/>
          <a:ext cx="99695" cy="16383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107950</colOff>
      <row>0</row>
      <rowOff>135890</rowOff>
    </to>
    <pic>
      <nvPicPr>
        <cNvPr id="2436379" name="Text Box 1025" descr="rId1"/>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2743200" y="0"/>
          <a:ext cx="107950" cy="13589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106680</colOff>
      <row>0</row>
      <rowOff>141605</rowOff>
    </to>
    <pic>
      <nvPicPr>
        <cNvPr id="2436380" name="Text Box 1025" descr="rId1"/>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2743200" y="0"/>
          <a:ext cx="106680" cy="1416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107950</colOff>
      <row>0</row>
      <rowOff>141605</rowOff>
    </to>
    <pic>
      <nvPicPr>
        <cNvPr id="2436381" name="Text Box 1025" descr="rId1"/>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2743200" y="0"/>
          <a:ext cx="107950" cy="1416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106680</colOff>
      <row>0</row>
      <rowOff>133350</rowOff>
    </to>
    <pic>
      <nvPicPr>
        <cNvPr id="2436382" name="Text Box 1025" descr="rId1"/>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2743200" y="0"/>
          <a:ext cx="106680" cy="1333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108585</colOff>
      <row>0</row>
      <rowOff>133350</rowOff>
    </to>
    <pic>
      <nvPicPr>
        <cNvPr id="2436383" name="Text Box 1025" descr="rId1"/>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2743200" y="0"/>
          <a:ext cx="108585" cy="1333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0</row>
      <rowOff>0</rowOff>
    </from>
    <to>
      <col>4</col>
      <colOff>107950</colOff>
      <row>0</row>
      <rowOff>133350</rowOff>
    </to>
    <pic>
      <nvPicPr>
        <cNvPr id="2436384" name="Text Box 1025" descr="rId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2743200" y="0"/>
          <a:ext cx="107950" cy="1333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72</row>
      <rowOff>0</rowOff>
    </from>
    <to>
      <col>4</col>
      <colOff>106680</colOff>
      <row>72</row>
      <rowOff>144145</rowOff>
    </to>
    <pic>
      <nvPicPr>
        <cNvPr id="2436385" name="Text Box 1025" descr="rId1"/>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2743200" y="112896650"/>
          <a:ext cx="106680" cy="14414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72</row>
      <rowOff>0</rowOff>
    </from>
    <to>
      <col>4</col>
      <colOff>99695</colOff>
      <row>72</row>
      <rowOff>157480</rowOff>
    </to>
    <pic>
      <nvPicPr>
        <cNvPr id="2436386" name="Text Box 1025" descr="rId1"/>
        <cNvPicPr>
          <a:picLocks xmlns:a="http://schemas.openxmlformats.org/drawingml/2006/main" noChangeAspect="1"/>
        </cNvPicPr>
      </nvPicPr>
      <blipFill>
        <a:blip xmlns:a="http://schemas.openxmlformats.org/drawingml/2006/main" xmlns:r="http://schemas.openxmlformats.org/officeDocument/2006/relationships" r:embed="rId12"/>
        <a:stretch xmlns:a="http://schemas.openxmlformats.org/drawingml/2006/main">
          <a:fillRect/>
        </a:stretch>
      </blipFill>
      <spPr>
        <a:xfrm xmlns:a="http://schemas.openxmlformats.org/drawingml/2006/main">
          <a:off x="2743200" y="112896650"/>
          <a:ext cx="99695" cy="1574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72</row>
      <rowOff>0</rowOff>
    </from>
    <to>
      <col>4</col>
      <colOff>108585</colOff>
      <row>72</row>
      <rowOff>144145</rowOff>
    </to>
    <pic>
      <nvPicPr>
        <cNvPr id="2436387" name="Text Box 1025" descr="rId1"/>
        <cNvPicPr>
          <a:picLocks xmlns:a="http://schemas.openxmlformats.org/drawingml/2006/main" noChangeAspect="1"/>
        </cNvPicPr>
      </nvPicPr>
      <blipFill>
        <a:blip xmlns:a="http://schemas.openxmlformats.org/drawingml/2006/main" xmlns:r="http://schemas.openxmlformats.org/officeDocument/2006/relationships" r:embed="rId13"/>
        <a:stretch xmlns:a="http://schemas.openxmlformats.org/drawingml/2006/main">
          <a:fillRect/>
        </a:stretch>
      </blipFill>
      <spPr>
        <a:xfrm xmlns:a="http://schemas.openxmlformats.org/drawingml/2006/main">
          <a:off x="2743200" y="112896650"/>
          <a:ext cx="108585" cy="14414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72</row>
      <rowOff>0</rowOff>
    </from>
    <to>
      <col>4</col>
      <colOff>107950</colOff>
      <row>72</row>
      <rowOff>144145</rowOff>
    </to>
    <pic>
      <nvPicPr>
        <cNvPr id="2436389" name="Text Box 1025" descr="rId1"/>
        <cNvPicPr>
          <a:picLocks xmlns:a="http://schemas.openxmlformats.org/drawingml/2006/main" noChangeAspect="1"/>
        </cNvPicPr>
      </nvPicPr>
      <blipFill>
        <a:blip xmlns:a="http://schemas.openxmlformats.org/drawingml/2006/main" xmlns:r="http://schemas.openxmlformats.org/officeDocument/2006/relationships" r:embed="rId14"/>
        <a:stretch xmlns:a="http://schemas.openxmlformats.org/drawingml/2006/main">
          <a:fillRect/>
        </a:stretch>
      </blipFill>
      <spPr>
        <a:xfrm xmlns:a="http://schemas.openxmlformats.org/drawingml/2006/main">
          <a:off x="2743200" y="112896650"/>
          <a:ext cx="107950" cy="14414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row>
      <rowOff>0</rowOff>
    </from>
    <to>
      <col>4</col>
      <colOff>106680</colOff>
      <row>6</row>
      <rowOff>129540</rowOff>
    </to>
    <pic>
      <nvPicPr>
        <cNvPr id="2436390" name="Text Box 1025" descr="rId1"/>
        <cNvPicPr>
          <a:picLocks xmlns:a="http://schemas.openxmlformats.org/drawingml/2006/main" noChangeAspect="1"/>
        </cNvPicPr>
      </nvPicPr>
      <blipFill>
        <a:blip xmlns:a="http://schemas.openxmlformats.org/drawingml/2006/main" xmlns:r="http://schemas.openxmlformats.org/officeDocument/2006/relationships" r:embed="rId15"/>
        <a:stretch xmlns:a="http://schemas.openxmlformats.org/drawingml/2006/main">
          <a:fillRect/>
        </a:stretch>
      </blipFill>
      <spPr>
        <a:xfrm xmlns:a="http://schemas.openxmlformats.org/drawingml/2006/main">
          <a:off x="2743200" y="1758950"/>
          <a:ext cx="106680" cy="12954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row>
      <rowOff>0</rowOff>
    </from>
    <to>
      <col>4</col>
      <colOff>99695</colOff>
      <row>6</row>
      <rowOff>156210</rowOff>
    </to>
    <pic>
      <nvPicPr>
        <cNvPr id="2436391" name="Text Box 1025" descr="rId1"/>
        <cNvPicPr>
          <a:picLocks xmlns:a="http://schemas.openxmlformats.org/drawingml/2006/main" noChangeAspect="1"/>
        </cNvPicPr>
      </nvPicPr>
      <blipFill>
        <a:blip xmlns:a="http://schemas.openxmlformats.org/drawingml/2006/main" xmlns:r="http://schemas.openxmlformats.org/officeDocument/2006/relationships" r:embed="rId16"/>
        <a:stretch xmlns:a="http://schemas.openxmlformats.org/drawingml/2006/main">
          <a:fillRect/>
        </a:stretch>
      </blipFill>
      <spPr>
        <a:xfrm xmlns:a="http://schemas.openxmlformats.org/drawingml/2006/main">
          <a:off x="2743200" y="1758950"/>
          <a:ext cx="99695" cy="15621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row>
      <rowOff>0</rowOff>
    </from>
    <to>
      <col>4</col>
      <colOff>108585</colOff>
      <row>6</row>
      <rowOff>129540</rowOff>
    </to>
    <pic>
      <nvPicPr>
        <cNvPr id="2436392" name="Text Box 1025" descr="rId1"/>
        <cNvPicPr>
          <a:picLocks xmlns:a="http://schemas.openxmlformats.org/drawingml/2006/main" noChangeAspect="1"/>
        </cNvPicPr>
      </nvPicPr>
      <blipFill>
        <a:blip xmlns:a="http://schemas.openxmlformats.org/drawingml/2006/main" xmlns:r="http://schemas.openxmlformats.org/officeDocument/2006/relationships" r:embed="rId17"/>
        <a:stretch xmlns:a="http://schemas.openxmlformats.org/drawingml/2006/main">
          <a:fillRect/>
        </a:stretch>
      </blipFill>
      <spPr>
        <a:xfrm xmlns:a="http://schemas.openxmlformats.org/drawingml/2006/main">
          <a:off x="2743200" y="1758950"/>
          <a:ext cx="108585" cy="12954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row>
      <rowOff>0</rowOff>
    </from>
    <to>
      <col>4</col>
      <colOff>99695</colOff>
      <row>6</row>
      <rowOff>167005</rowOff>
    </to>
    <pic>
      <nvPicPr>
        <cNvPr id="2436393" name="Text Box 1025" descr="rId1"/>
        <cNvPicPr>
          <a:picLocks xmlns:a="http://schemas.openxmlformats.org/drawingml/2006/main" noChangeAspect="1"/>
        </cNvPicPr>
      </nvPicPr>
      <blipFill>
        <a:blip xmlns:a="http://schemas.openxmlformats.org/drawingml/2006/main" xmlns:r="http://schemas.openxmlformats.org/officeDocument/2006/relationships" r:embed="rId18"/>
        <a:stretch xmlns:a="http://schemas.openxmlformats.org/drawingml/2006/main">
          <a:fillRect/>
        </a:stretch>
      </blipFill>
      <spPr>
        <a:xfrm xmlns:a="http://schemas.openxmlformats.org/drawingml/2006/main">
          <a:off x="2743200" y="1758950"/>
          <a:ext cx="99695" cy="1670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row>
      <rowOff>0</rowOff>
    </from>
    <to>
      <col>4</col>
      <colOff>107950</colOff>
      <row>6</row>
      <rowOff>129540</rowOff>
    </to>
    <pic>
      <nvPicPr>
        <cNvPr id="2436394" name="Text Box 1025" descr="rId1"/>
        <cNvPicPr>
          <a:picLocks xmlns:a="http://schemas.openxmlformats.org/drawingml/2006/main" noChangeAspect="1"/>
        </cNvPicPr>
      </nvPicPr>
      <blipFill>
        <a:blip xmlns:a="http://schemas.openxmlformats.org/drawingml/2006/main" xmlns:r="http://schemas.openxmlformats.org/officeDocument/2006/relationships" r:embed="rId19"/>
        <a:stretch xmlns:a="http://schemas.openxmlformats.org/drawingml/2006/main">
          <a:fillRect/>
        </a:stretch>
      </blipFill>
      <spPr>
        <a:xfrm xmlns:a="http://schemas.openxmlformats.org/drawingml/2006/main">
          <a:off x="2743200" y="1758950"/>
          <a:ext cx="107950" cy="12954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row>
      <rowOff>0</rowOff>
    </from>
    <to>
      <col>4</col>
      <colOff>106680</colOff>
      <row>6</row>
      <rowOff>140335</rowOff>
    </to>
    <pic>
      <nvPicPr>
        <cNvPr id="2436395" name="Text Box 1025" descr="rId1"/>
        <cNvPicPr>
          <a:picLocks xmlns:a="http://schemas.openxmlformats.org/drawingml/2006/main" noChangeAspect="1"/>
        </cNvPicPr>
      </nvPicPr>
      <blipFill>
        <a:blip xmlns:a="http://schemas.openxmlformats.org/drawingml/2006/main" xmlns:r="http://schemas.openxmlformats.org/officeDocument/2006/relationships" r:embed="rId20"/>
        <a:stretch xmlns:a="http://schemas.openxmlformats.org/drawingml/2006/main">
          <a:fillRect/>
        </a:stretch>
      </blipFill>
      <spPr>
        <a:xfrm xmlns:a="http://schemas.openxmlformats.org/drawingml/2006/main">
          <a:off x="2743200" y="1758950"/>
          <a:ext cx="106680" cy="14033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row>
      <rowOff>0</rowOff>
    </from>
    <to>
      <col>4</col>
      <colOff>107950</colOff>
      <row>6</row>
      <rowOff>140335</rowOff>
    </to>
    <pic>
      <nvPicPr>
        <cNvPr id="2436396" name="Text Box 1025" descr="rId1"/>
        <cNvPicPr>
          <a:picLocks xmlns:a="http://schemas.openxmlformats.org/drawingml/2006/main" noChangeAspect="1"/>
        </cNvPicPr>
      </nvPicPr>
      <blipFill>
        <a:blip xmlns:a="http://schemas.openxmlformats.org/drawingml/2006/main" xmlns:r="http://schemas.openxmlformats.org/officeDocument/2006/relationships" r:embed="rId21"/>
        <a:stretch xmlns:a="http://schemas.openxmlformats.org/drawingml/2006/main">
          <a:fillRect/>
        </a:stretch>
      </blipFill>
      <spPr>
        <a:xfrm xmlns:a="http://schemas.openxmlformats.org/drawingml/2006/main">
          <a:off x="2743200" y="1758950"/>
          <a:ext cx="107950" cy="14033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106680</colOff>
      <row>63</row>
      <rowOff>139065</rowOff>
    </to>
    <pic>
      <nvPicPr>
        <cNvPr id="2436397" name="Text Box 1025" descr="rId1"/>
        <cNvPicPr>
          <a:picLocks xmlns:a="http://schemas.openxmlformats.org/drawingml/2006/main" noChangeAspect="1"/>
        </cNvPicPr>
      </nvPicPr>
      <blipFill>
        <a:blip xmlns:a="http://schemas.openxmlformats.org/drawingml/2006/main" xmlns:r="http://schemas.openxmlformats.org/officeDocument/2006/relationships" r:embed="rId22"/>
        <a:stretch xmlns:a="http://schemas.openxmlformats.org/drawingml/2006/main">
          <a:fillRect/>
        </a:stretch>
      </blipFill>
      <spPr>
        <a:xfrm xmlns:a="http://schemas.openxmlformats.org/drawingml/2006/main">
          <a:off x="2743200" y="101466650"/>
          <a:ext cx="106680"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99695</colOff>
      <row>63</row>
      <rowOff>155575</rowOff>
    </to>
    <pic>
      <nvPicPr>
        <cNvPr id="2436398" name="Text Box 1025" descr="rId1"/>
        <cNvPicPr>
          <a:picLocks xmlns:a="http://schemas.openxmlformats.org/drawingml/2006/main" noChangeAspect="1"/>
        </cNvPicPr>
      </nvPicPr>
      <blipFill>
        <a:blip xmlns:a="http://schemas.openxmlformats.org/drawingml/2006/main" xmlns:r="http://schemas.openxmlformats.org/officeDocument/2006/relationships" r:embed="rId23"/>
        <a:stretch xmlns:a="http://schemas.openxmlformats.org/drawingml/2006/main">
          <a:fillRect/>
        </a:stretch>
      </blipFill>
      <spPr>
        <a:xfrm xmlns:a="http://schemas.openxmlformats.org/drawingml/2006/main">
          <a:off x="2743200" y="101466650"/>
          <a:ext cx="99695" cy="1555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108585</colOff>
      <row>63</row>
      <rowOff>139065</rowOff>
    </to>
    <pic>
      <nvPicPr>
        <cNvPr id="2436399" name="Text Box 1025" descr="rId1"/>
        <cNvPicPr>
          <a:picLocks xmlns:a="http://schemas.openxmlformats.org/drawingml/2006/main" noChangeAspect="1"/>
        </cNvPicPr>
      </nvPicPr>
      <blipFill>
        <a:blip xmlns:a="http://schemas.openxmlformats.org/drawingml/2006/main" xmlns:r="http://schemas.openxmlformats.org/officeDocument/2006/relationships" r:embed="rId24"/>
        <a:stretch xmlns:a="http://schemas.openxmlformats.org/drawingml/2006/main">
          <a:fillRect/>
        </a:stretch>
      </blipFill>
      <spPr>
        <a:xfrm xmlns:a="http://schemas.openxmlformats.org/drawingml/2006/main">
          <a:off x="2743200" y="101466650"/>
          <a:ext cx="108585"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99695</colOff>
      <row>63</row>
      <rowOff>171450</rowOff>
    </to>
    <pic>
      <nvPicPr>
        <cNvPr id="2436400" name="Text Box 1025" descr="rId1"/>
        <cNvPicPr>
          <a:picLocks xmlns:a="http://schemas.openxmlformats.org/drawingml/2006/main" noChangeAspect="1"/>
        </cNvPicPr>
      </nvPicPr>
      <blipFill>
        <a:blip xmlns:a="http://schemas.openxmlformats.org/drawingml/2006/main" xmlns:r="http://schemas.openxmlformats.org/officeDocument/2006/relationships" r:embed="rId25"/>
        <a:stretch xmlns:a="http://schemas.openxmlformats.org/drawingml/2006/main">
          <a:fillRect/>
        </a:stretch>
      </blipFill>
      <spPr>
        <a:xfrm xmlns:a="http://schemas.openxmlformats.org/drawingml/2006/main">
          <a:off x="2743200" y="101466650"/>
          <a:ext cx="99695" cy="1714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107950</colOff>
      <row>63</row>
      <rowOff>139065</rowOff>
    </to>
    <pic>
      <nvPicPr>
        <cNvPr id="2436402" name="Text Box 1025" descr="rId1"/>
        <cNvPicPr>
          <a:picLocks xmlns:a="http://schemas.openxmlformats.org/drawingml/2006/main" noChangeAspect="1"/>
        </cNvPicPr>
      </nvPicPr>
      <blipFill>
        <a:blip xmlns:a="http://schemas.openxmlformats.org/drawingml/2006/main" xmlns:r="http://schemas.openxmlformats.org/officeDocument/2006/relationships" r:embed="rId26"/>
        <a:stretch xmlns:a="http://schemas.openxmlformats.org/drawingml/2006/main">
          <a:fillRect/>
        </a:stretch>
      </blipFill>
      <spPr>
        <a:xfrm xmlns:a="http://schemas.openxmlformats.org/drawingml/2006/main">
          <a:off x="2743200" y="101466650"/>
          <a:ext cx="107950"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106680</colOff>
      <row>63</row>
      <rowOff>144780</rowOff>
    </to>
    <pic>
      <nvPicPr>
        <cNvPr id="2436403" name="Text Box 1025" descr="rId1"/>
        <cNvPicPr>
          <a:picLocks xmlns:a="http://schemas.openxmlformats.org/drawingml/2006/main" noChangeAspect="1"/>
        </cNvPicPr>
      </nvPicPr>
      <blipFill>
        <a:blip xmlns:a="http://schemas.openxmlformats.org/drawingml/2006/main" xmlns:r="http://schemas.openxmlformats.org/officeDocument/2006/relationships" r:embed="rId27"/>
        <a:stretch xmlns:a="http://schemas.openxmlformats.org/drawingml/2006/main">
          <a:fillRect/>
        </a:stretch>
      </blipFill>
      <spPr>
        <a:xfrm xmlns:a="http://schemas.openxmlformats.org/drawingml/2006/main">
          <a:off x="2743200" y="101466650"/>
          <a:ext cx="106680" cy="1447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63</row>
      <rowOff>0</rowOff>
    </from>
    <to>
      <col>4</col>
      <colOff>107950</colOff>
      <row>63</row>
      <rowOff>144780</rowOff>
    </to>
    <pic>
      <nvPicPr>
        <cNvPr id="2436404" name="Text Box 1025" descr="rId1"/>
        <cNvPicPr>
          <a:picLocks xmlns:a="http://schemas.openxmlformats.org/drawingml/2006/main" noChangeAspect="1"/>
        </cNvPicPr>
      </nvPicPr>
      <blipFill>
        <a:blip xmlns:a="http://schemas.openxmlformats.org/drawingml/2006/main" xmlns:r="http://schemas.openxmlformats.org/officeDocument/2006/relationships" r:embed="rId28"/>
        <a:stretch xmlns:a="http://schemas.openxmlformats.org/drawingml/2006/main">
          <a:fillRect/>
        </a:stretch>
      </blipFill>
      <spPr>
        <a:xfrm xmlns:a="http://schemas.openxmlformats.org/drawingml/2006/main">
          <a:off x="2743200" y="101466650"/>
          <a:ext cx="107950" cy="1447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106680</colOff>
      <row>48</row>
      <rowOff>134620</rowOff>
    </to>
    <pic>
      <nvPicPr>
        <cNvPr id="2436405" name="Text Box 1025" descr="rId1"/>
        <cNvPicPr>
          <a:picLocks xmlns:a="http://schemas.openxmlformats.org/drawingml/2006/main" noChangeAspect="1"/>
        </cNvPicPr>
      </nvPicPr>
      <blipFill>
        <a:blip xmlns:a="http://schemas.openxmlformats.org/drawingml/2006/main" xmlns:r="http://schemas.openxmlformats.org/officeDocument/2006/relationships" r:embed="rId29"/>
        <a:stretch xmlns:a="http://schemas.openxmlformats.org/drawingml/2006/main">
          <a:fillRect/>
        </a:stretch>
      </blipFill>
      <spPr>
        <a:xfrm xmlns:a="http://schemas.openxmlformats.org/drawingml/2006/main">
          <a:off x="2743200" y="78263750"/>
          <a:ext cx="106680" cy="13462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108585</colOff>
      <row>48</row>
      <rowOff>134620</rowOff>
    </to>
    <pic>
      <nvPicPr>
        <cNvPr id="2436406" name="Text Box 1025" descr="rId1"/>
        <cNvPicPr>
          <a:picLocks xmlns:a="http://schemas.openxmlformats.org/drawingml/2006/main" noChangeAspect="1"/>
        </cNvPicPr>
      </nvPicPr>
      <blipFill>
        <a:blip xmlns:a="http://schemas.openxmlformats.org/drawingml/2006/main" xmlns:r="http://schemas.openxmlformats.org/officeDocument/2006/relationships" r:embed="rId30"/>
        <a:stretch xmlns:a="http://schemas.openxmlformats.org/drawingml/2006/main">
          <a:fillRect/>
        </a:stretch>
      </blipFill>
      <spPr>
        <a:xfrm xmlns:a="http://schemas.openxmlformats.org/drawingml/2006/main">
          <a:off x="2743200" y="78263750"/>
          <a:ext cx="108585" cy="13462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99695</colOff>
      <row>48</row>
      <rowOff>161925</rowOff>
    </to>
    <pic>
      <nvPicPr>
        <cNvPr id="2436407" name="Text Box 1025" descr="rId1"/>
        <cNvPicPr>
          <a:picLocks xmlns:a="http://schemas.openxmlformats.org/drawingml/2006/main" noChangeAspect="1"/>
        </cNvPicPr>
      </nvPicPr>
      <blipFill>
        <a:blip xmlns:a="http://schemas.openxmlformats.org/drawingml/2006/main" xmlns:r="http://schemas.openxmlformats.org/officeDocument/2006/relationships" r:embed="rId31"/>
        <a:stretch xmlns:a="http://schemas.openxmlformats.org/drawingml/2006/main">
          <a:fillRect/>
        </a:stretch>
      </blipFill>
      <spPr>
        <a:xfrm xmlns:a="http://schemas.openxmlformats.org/drawingml/2006/main">
          <a:off x="2743200" y="78263750"/>
          <a:ext cx="99695" cy="1619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106680</colOff>
      <row>48</row>
      <rowOff>140335</rowOff>
    </to>
    <pic>
      <nvPicPr>
        <cNvPr id="2436408" name="Text Box 1025" descr="rId1"/>
        <cNvPicPr>
          <a:picLocks xmlns:a="http://schemas.openxmlformats.org/drawingml/2006/main" noChangeAspect="1"/>
        </cNvPicPr>
      </nvPicPr>
      <blipFill>
        <a:blip xmlns:a="http://schemas.openxmlformats.org/drawingml/2006/main" xmlns:r="http://schemas.openxmlformats.org/officeDocument/2006/relationships" r:embed="rId32"/>
        <a:stretch xmlns:a="http://schemas.openxmlformats.org/drawingml/2006/main">
          <a:fillRect/>
        </a:stretch>
      </blipFill>
      <spPr>
        <a:xfrm xmlns:a="http://schemas.openxmlformats.org/drawingml/2006/main">
          <a:off x="2743200" y="78263750"/>
          <a:ext cx="106680" cy="14033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108585</colOff>
      <row>48</row>
      <rowOff>140335</rowOff>
    </to>
    <pic>
      <nvPicPr>
        <cNvPr id="2436409" name="Text Box 1025" descr="rId1"/>
        <cNvPicPr>
          <a:picLocks xmlns:a="http://schemas.openxmlformats.org/drawingml/2006/main" noChangeAspect="1"/>
        </cNvPicPr>
      </nvPicPr>
      <blipFill>
        <a:blip xmlns:a="http://schemas.openxmlformats.org/drawingml/2006/main" xmlns:r="http://schemas.openxmlformats.org/officeDocument/2006/relationships" r:embed="rId33"/>
        <a:stretch xmlns:a="http://schemas.openxmlformats.org/drawingml/2006/main">
          <a:fillRect/>
        </a:stretch>
      </blipFill>
      <spPr>
        <a:xfrm xmlns:a="http://schemas.openxmlformats.org/drawingml/2006/main">
          <a:off x="2743200" y="78263750"/>
          <a:ext cx="108585" cy="14033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106680</colOff>
      <row>48</row>
      <rowOff>130175</rowOff>
    </to>
    <pic>
      <nvPicPr>
        <cNvPr id="2436410" name="Text Box 1025" descr="rId1"/>
        <cNvPicPr>
          <a:picLocks xmlns:a="http://schemas.openxmlformats.org/drawingml/2006/main" noChangeAspect="1"/>
        </cNvPicPr>
      </nvPicPr>
      <blipFill>
        <a:blip xmlns:a="http://schemas.openxmlformats.org/drawingml/2006/main" xmlns:r="http://schemas.openxmlformats.org/officeDocument/2006/relationships" r:embed="rId34"/>
        <a:stretch xmlns:a="http://schemas.openxmlformats.org/drawingml/2006/main">
          <a:fillRect/>
        </a:stretch>
      </blipFill>
      <spPr>
        <a:xfrm xmlns:a="http://schemas.openxmlformats.org/drawingml/2006/main">
          <a:off x="2743200" y="78263750"/>
          <a:ext cx="106680" cy="1301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108585</colOff>
      <row>48</row>
      <rowOff>130175</rowOff>
    </to>
    <pic>
      <nvPicPr>
        <cNvPr id="2436411" name="Text Box 1025" descr="rId1"/>
        <cNvPicPr>
          <a:picLocks xmlns:a="http://schemas.openxmlformats.org/drawingml/2006/main" noChangeAspect="1"/>
        </cNvPicPr>
      </nvPicPr>
      <blipFill>
        <a:blip xmlns:a="http://schemas.openxmlformats.org/drawingml/2006/main" xmlns:r="http://schemas.openxmlformats.org/officeDocument/2006/relationships" r:embed="rId35"/>
        <a:stretch xmlns:a="http://schemas.openxmlformats.org/drawingml/2006/main">
          <a:fillRect/>
        </a:stretch>
      </blipFill>
      <spPr>
        <a:xfrm xmlns:a="http://schemas.openxmlformats.org/drawingml/2006/main">
          <a:off x="2743200" y="78263750"/>
          <a:ext cx="108585" cy="1301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106680</colOff>
      <row>48</row>
      <rowOff>139065</rowOff>
    </to>
    <pic>
      <nvPicPr>
        <cNvPr id="2436412" name="Text Box 1025" descr="rId1"/>
        <cNvPicPr>
          <a:picLocks xmlns:a="http://schemas.openxmlformats.org/drawingml/2006/main" noChangeAspect="1"/>
        </cNvPicPr>
      </nvPicPr>
      <blipFill>
        <a:blip xmlns:a="http://schemas.openxmlformats.org/drawingml/2006/main" xmlns:r="http://schemas.openxmlformats.org/officeDocument/2006/relationships" r:embed="rId36"/>
        <a:stretch xmlns:a="http://schemas.openxmlformats.org/drawingml/2006/main">
          <a:fillRect/>
        </a:stretch>
      </blipFill>
      <spPr>
        <a:xfrm xmlns:a="http://schemas.openxmlformats.org/drawingml/2006/main">
          <a:off x="2743200" y="78263750"/>
          <a:ext cx="106680"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99695</colOff>
      <row>48</row>
      <rowOff>163195</rowOff>
    </to>
    <pic>
      <nvPicPr>
        <cNvPr id="2436413" name="Text Box 1025" descr="rId1"/>
        <cNvPicPr>
          <a:picLocks xmlns:a="http://schemas.openxmlformats.org/drawingml/2006/main" noChangeAspect="1"/>
        </cNvPicPr>
      </nvPicPr>
      <blipFill>
        <a:blip xmlns:a="http://schemas.openxmlformats.org/drawingml/2006/main" xmlns:r="http://schemas.openxmlformats.org/officeDocument/2006/relationships" r:embed="rId37"/>
        <a:stretch xmlns:a="http://schemas.openxmlformats.org/drawingml/2006/main">
          <a:fillRect/>
        </a:stretch>
      </blipFill>
      <spPr>
        <a:xfrm xmlns:a="http://schemas.openxmlformats.org/drawingml/2006/main">
          <a:off x="2743200" y="78263750"/>
          <a:ext cx="99695" cy="1631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108585</colOff>
      <row>48</row>
      <rowOff>139065</rowOff>
    </to>
    <pic>
      <nvPicPr>
        <cNvPr id="2436414" name="Text Box 1025" descr="rId1"/>
        <cNvPicPr>
          <a:picLocks xmlns:a="http://schemas.openxmlformats.org/drawingml/2006/main" noChangeAspect="1"/>
        </cNvPicPr>
      </nvPicPr>
      <blipFill>
        <a:blip xmlns:a="http://schemas.openxmlformats.org/drawingml/2006/main" xmlns:r="http://schemas.openxmlformats.org/officeDocument/2006/relationships" r:embed="rId38"/>
        <a:stretch xmlns:a="http://schemas.openxmlformats.org/drawingml/2006/main">
          <a:fillRect/>
        </a:stretch>
      </blipFill>
      <spPr>
        <a:xfrm xmlns:a="http://schemas.openxmlformats.org/drawingml/2006/main">
          <a:off x="2743200" y="78263750"/>
          <a:ext cx="108585"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99695</colOff>
      <row>49</row>
      <rowOff>2540</rowOff>
    </to>
    <pic>
      <nvPicPr>
        <cNvPr id="2436415" name="Text Box 1025" descr="rId1"/>
        <cNvPicPr>
          <a:picLocks xmlns:a="http://schemas.openxmlformats.org/drawingml/2006/main" noChangeAspect="1"/>
        </cNvPicPr>
      </nvPicPr>
      <blipFill>
        <a:blip xmlns:a="http://schemas.openxmlformats.org/drawingml/2006/main" xmlns:r="http://schemas.openxmlformats.org/officeDocument/2006/relationships" r:embed="rId39"/>
        <a:stretch xmlns:a="http://schemas.openxmlformats.org/drawingml/2006/main">
          <a:fillRect/>
        </a:stretch>
      </blipFill>
      <spPr>
        <a:xfrm xmlns:a="http://schemas.openxmlformats.org/drawingml/2006/main">
          <a:off x="2743200" y="78263750"/>
          <a:ext cx="99695" cy="17399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107950</colOff>
      <row>48</row>
      <rowOff>139065</rowOff>
    </to>
    <pic>
      <nvPicPr>
        <cNvPr id="2436417" name="Text Box 1025" descr="rId1"/>
        <cNvPicPr>
          <a:picLocks xmlns:a="http://schemas.openxmlformats.org/drawingml/2006/main" noChangeAspect="1"/>
        </cNvPicPr>
      </nvPicPr>
      <blipFill>
        <a:blip xmlns:a="http://schemas.openxmlformats.org/drawingml/2006/main" xmlns:r="http://schemas.openxmlformats.org/officeDocument/2006/relationships" r:embed="rId40"/>
        <a:stretch xmlns:a="http://schemas.openxmlformats.org/drawingml/2006/main">
          <a:fillRect/>
        </a:stretch>
      </blipFill>
      <spPr>
        <a:xfrm xmlns:a="http://schemas.openxmlformats.org/drawingml/2006/main">
          <a:off x="2743200" y="78263750"/>
          <a:ext cx="107950"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106680</colOff>
      <row>48</row>
      <rowOff>136525</rowOff>
    </to>
    <pic>
      <nvPicPr>
        <cNvPr id="2436418" name="Text Box 1025" descr="rId1"/>
        <cNvPicPr>
          <a:picLocks xmlns:a="http://schemas.openxmlformats.org/drawingml/2006/main" noChangeAspect="1"/>
        </cNvPicPr>
      </nvPicPr>
      <blipFill>
        <a:blip xmlns:a="http://schemas.openxmlformats.org/drawingml/2006/main" xmlns:r="http://schemas.openxmlformats.org/officeDocument/2006/relationships" r:embed="rId41"/>
        <a:stretch xmlns:a="http://schemas.openxmlformats.org/drawingml/2006/main">
          <a:fillRect/>
        </a:stretch>
      </blipFill>
      <spPr>
        <a:xfrm xmlns:a="http://schemas.openxmlformats.org/drawingml/2006/main">
          <a:off x="2743200" y="78263750"/>
          <a:ext cx="106680" cy="1365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99695</colOff>
      <row>48</row>
      <rowOff>147955</rowOff>
    </to>
    <pic>
      <nvPicPr>
        <cNvPr id="2436419" name="Text Box 1025" descr="rId1"/>
        <cNvPicPr>
          <a:picLocks xmlns:a="http://schemas.openxmlformats.org/drawingml/2006/main" noChangeAspect="1"/>
        </cNvPicPr>
      </nvPicPr>
      <blipFill>
        <a:blip xmlns:a="http://schemas.openxmlformats.org/drawingml/2006/main" xmlns:r="http://schemas.openxmlformats.org/officeDocument/2006/relationships" r:embed="rId42"/>
        <a:stretch xmlns:a="http://schemas.openxmlformats.org/drawingml/2006/main">
          <a:fillRect/>
        </a:stretch>
      </blipFill>
      <spPr>
        <a:xfrm xmlns:a="http://schemas.openxmlformats.org/drawingml/2006/main">
          <a:off x="2743200" y="78263750"/>
          <a:ext cx="99695" cy="14795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108585</colOff>
      <row>48</row>
      <rowOff>136525</rowOff>
    </to>
    <pic>
      <nvPicPr>
        <cNvPr id="2436420" name="Text Box 1025" descr="rId1"/>
        <cNvPicPr>
          <a:picLocks xmlns:a="http://schemas.openxmlformats.org/drawingml/2006/main" noChangeAspect="1"/>
        </cNvPicPr>
      </nvPicPr>
      <blipFill>
        <a:blip xmlns:a="http://schemas.openxmlformats.org/drawingml/2006/main" xmlns:r="http://schemas.openxmlformats.org/officeDocument/2006/relationships" r:embed="rId43"/>
        <a:stretch xmlns:a="http://schemas.openxmlformats.org/drawingml/2006/main">
          <a:fillRect/>
        </a:stretch>
      </blipFill>
      <spPr>
        <a:xfrm xmlns:a="http://schemas.openxmlformats.org/drawingml/2006/main">
          <a:off x="2743200" y="78263750"/>
          <a:ext cx="108585" cy="1365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48</row>
      <rowOff>0</rowOff>
    </from>
    <to>
      <col>4</col>
      <colOff>107950</colOff>
      <row>48</row>
      <rowOff>136525</rowOff>
    </to>
    <pic>
      <nvPicPr>
        <cNvPr id="2436422" name="Text Box 1025" descr="rId1"/>
        <cNvPicPr>
          <a:picLocks xmlns:a="http://schemas.openxmlformats.org/drawingml/2006/main" noChangeAspect="1"/>
        </cNvPicPr>
      </nvPicPr>
      <blipFill>
        <a:blip xmlns:a="http://schemas.openxmlformats.org/drawingml/2006/main" xmlns:r="http://schemas.openxmlformats.org/officeDocument/2006/relationships" r:embed="rId44"/>
        <a:stretch xmlns:a="http://schemas.openxmlformats.org/drawingml/2006/main">
          <a:fillRect/>
        </a:stretch>
      </blipFill>
      <spPr>
        <a:xfrm xmlns:a="http://schemas.openxmlformats.org/drawingml/2006/main">
          <a:off x="2743200" y="78263750"/>
          <a:ext cx="107950" cy="1365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row>
      <rowOff>0</rowOff>
    </from>
    <to>
      <col>4</col>
      <colOff>106680</colOff>
      <row>11</row>
      <rowOff>128905</rowOff>
    </to>
    <pic>
      <nvPicPr>
        <cNvPr id="2436423" name="Text Box 1025" descr="rId1"/>
        <cNvPicPr>
          <a:picLocks xmlns:a="http://schemas.openxmlformats.org/drawingml/2006/main" noChangeAspect="1"/>
        </cNvPicPr>
      </nvPicPr>
      <blipFill>
        <a:blip xmlns:a="http://schemas.openxmlformats.org/drawingml/2006/main" xmlns:r="http://schemas.openxmlformats.org/officeDocument/2006/relationships" r:embed="rId45"/>
        <a:stretch xmlns:a="http://schemas.openxmlformats.org/drawingml/2006/main">
          <a:fillRect/>
        </a:stretch>
      </blipFill>
      <spPr>
        <a:xfrm xmlns:a="http://schemas.openxmlformats.org/drawingml/2006/main">
          <a:off x="2743200" y="6788150"/>
          <a:ext cx="106680" cy="1289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row>
      <rowOff>0</rowOff>
    </from>
    <to>
      <col>4</col>
      <colOff>108585</colOff>
      <row>11</row>
      <rowOff>128905</rowOff>
    </to>
    <pic>
      <nvPicPr>
        <cNvPr id="2436424" name="Text Box 1025" descr="rId1"/>
        <cNvPicPr>
          <a:picLocks xmlns:a="http://schemas.openxmlformats.org/drawingml/2006/main" noChangeAspect="1"/>
        </cNvPicPr>
      </nvPicPr>
      <blipFill>
        <a:blip xmlns:a="http://schemas.openxmlformats.org/drawingml/2006/main" xmlns:r="http://schemas.openxmlformats.org/officeDocument/2006/relationships" r:embed="rId46"/>
        <a:stretch xmlns:a="http://schemas.openxmlformats.org/drawingml/2006/main">
          <a:fillRect/>
        </a:stretch>
      </blipFill>
      <spPr>
        <a:xfrm xmlns:a="http://schemas.openxmlformats.org/drawingml/2006/main">
          <a:off x="2743200" y="6788150"/>
          <a:ext cx="108585" cy="1289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row>
      <rowOff>0</rowOff>
    </from>
    <to>
      <col>4</col>
      <colOff>99695</colOff>
      <row>11</row>
      <rowOff>171450</rowOff>
    </to>
    <pic>
      <nvPicPr>
        <cNvPr id="2436425" name="Text Box 1025" descr="rId1"/>
        <cNvPicPr>
          <a:picLocks xmlns:a="http://schemas.openxmlformats.org/drawingml/2006/main" noChangeAspect="1"/>
        </cNvPicPr>
      </nvPicPr>
      <blipFill>
        <a:blip xmlns:a="http://schemas.openxmlformats.org/drawingml/2006/main" xmlns:r="http://schemas.openxmlformats.org/officeDocument/2006/relationships" r:embed="rId47"/>
        <a:stretch xmlns:a="http://schemas.openxmlformats.org/drawingml/2006/main">
          <a:fillRect/>
        </a:stretch>
      </blipFill>
      <spPr>
        <a:xfrm xmlns:a="http://schemas.openxmlformats.org/drawingml/2006/main">
          <a:off x="2743200" y="6788150"/>
          <a:ext cx="99695" cy="17145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row>
      <rowOff>0</rowOff>
    </from>
    <to>
      <col>4</col>
      <colOff>107950</colOff>
      <row>11</row>
      <rowOff>128905</rowOff>
    </to>
    <pic>
      <nvPicPr>
        <cNvPr id="2436426" name="Text Box 1025" descr="rId1"/>
        <cNvPicPr>
          <a:picLocks xmlns:a="http://schemas.openxmlformats.org/drawingml/2006/main" noChangeAspect="1"/>
        </cNvPicPr>
      </nvPicPr>
      <blipFill>
        <a:blip xmlns:a="http://schemas.openxmlformats.org/drawingml/2006/main" xmlns:r="http://schemas.openxmlformats.org/officeDocument/2006/relationships" r:embed="rId48"/>
        <a:stretch xmlns:a="http://schemas.openxmlformats.org/drawingml/2006/main">
          <a:fillRect/>
        </a:stretch>
      </blipFill>
      <spPr>
        <a:xfrm xmlns:a="http://schemas.openxmlformats.org/drawingml/2006/main">
          <a:off x="2743200" y="6788150"/>
          <a:ext cx="107950" cy="1289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row>
      <rowOff>0</rowOff>
    </from>
    <to>
      <col>4</col>
      <colOff>106680</colOff>
      <row>11</row>
      <rowOff>142875</rowOff>
    </to>
    <pic>
      <nvPicPr>
        <cNvPr id="2436427" name="Text Box 1025" descr="rId1"/>
        <cNvPicPr>
          <a:picLocks xmlns:a="http://schemas.openxmlformats.org/drawingml/2006/main" noChangeAspect="1"/>
        </cNvPicPr>
      </nvPicPr>
      <blipFill>
        <a:blip xmlns:a="http://schemas.openxmlformats.org/drawingml/2006/main" xmlns:r="http://schemas.openxmlformats.org/officeDocument/2006/relationships" r:embed="rId49"/>
        <a:stretch xmlns:a="http://schemas.openxmlformats.org/drawingml/2006/main">
          <a:fillRect/>
        </a:stretch>
      </blipFill>
      <spPr>
        <a:xfrm xmlns:a="http://schemas.openxmlformats.org/drawingml/2006/main">
          <a:off x="2743200" y="6788150"/>
          <a:ext cx="106680" cy="1428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11</row>
      <rowOff>0</rowOff>
    </from>
    <to>
      <col>4</col>
      <colOff>107950</colOff>
      <row>11</row>
      <rowOff>142875</rowOff>
    </to>
    <pic>
      <nvPicPr>
        <cNvPr id="2436428" name="Text Box 1025" descr="rId1"/>
        <cNvPicPr>
          <a:picLocks xmlns:a="http://schemas.openxmlformats.org/drawingml/2006/main" noChangeAspect="1"/>
        </cNvPicPr>
      </nvPicPr>
      <blipFill>
        <a:blip xmlns:a="http://schemas.openxmlformats.org/drawingml/2006/main" xmlns:r="http://schemas.openxmlformats.org/officeDocument/2006/relationships" r:embed="rId50"/>
        <a:stretch xmlns:a="http://schemas.openxmlformats.org/drawingml/2006/main">
          <a:fillRect/>
        </a:stretch>
      </blipFill>
      <spPr>
        <a:xfrm xmlns:a="http://schemas.openxmlformats.org/drawingml/2006/main">
          <a:off x="2743200" y="6788150"/>
          <a:ext cx="107950" cy="1428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row>
      <rowOff>0</rowOff>
    </from>
    <to>
      <col>4</col>
      <colOff>106045</colOff>
      <row>12</row>
      <rowOff>125095</rowOff>
    </to>
    <pic>
      <nvPicPr>
        <cNvPr id="2436429" name="Text Box 1025" descr="rId1"/>
        <cNvPicPr>
          <a:picLocks xmlns:a="http://schemas.openxmlformats.org/drawingml/2006/main" noChangeAspect="1"/>
        </cNvPicPr>
      </nvPicPr>
      <blipFill>
        <a:blip xmlns:a="http://schemas.openxmlformats.org/drawingml/2006/main" xmlns:r="http://schemas.openxmlformats.org/officeDocument/2006/relationships" r:embed="rId51"/>
        <a:stretch xmlns:a="http://schemas.openxmlformats.org/drawingml/2006/main">
          <a:fillRect/>
        </a:stretch>
      </blipFill>
      <spPr>
        <a:xfrm xmlns:a="http://schemas.openxmlformats.org/drawingml/2006/main">
          <a:off x="2743200" y="8007350"/>
          <a:ext cx="106045" cy="1250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row>
      <rowOff>0</rowOff>
    </from>
    <to>
      <col>4</col>
      <colOff>99060</colOff>
      <row>12</row>
      <rowOff>149860</rowOff>
    </to>
    <pic>
      <nvPicPr>
        <cNvPr id="2436430" name="Text Box 1025" descr="rId1"/>
        <cNvPicPr>
          <a:picLocks xmlns:a="http://schemas.openxmlformats.org/drawingml/2006/main" noChangeAspect="1"/>
        </cNvPicPr>
      </nvPicPr>
      <blipFill>
        <a:blip xmlns:a="http://schemas.openxmlformats.org/drawingml/2006/main" xmlns:r="http://schemas.openxmlformats.org/officeDocument/2006/relationships" r:embed="rId52"/>
        <a:stretch xmlns:a="http://schemas.openxmlformats.org/drawingml/2006/main">
          <a:fillRect/>
        </a:stretch>
      </blipFill>
      <spPr>
        <a:xfrm xmlns:a="http://schemas.openxmlformats.org/drawingml/2006/main">
          <a:off x="2743200" y="8007350"/>
          <a:ext cx="99060" cy="1498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row>
      <rowOff>0</rowOff>
    </from>
    <to>
      <col>4</col>
      <colOff>107950</colOff>
      <row>12</row>
      <rowOff>125095</rowOff>
    </to>
    <pic>
      <nvPicPr>
        <cNvPr id="2436431" name="Text Box 1025" descr="rId1"/>
        <cNvPicPr>
          <a:picLocks xmlns:a="http://schemas.openxmlformats.org/drawingml/2006/main" noChangeAspect="1"/>
        </cNvPicPr>
      </nvPicPr>
      <blipFill>
        <a:blip xmlns:a="http://schemas.openxmlformats.org/drawingml/2006/main" xmlns:r="http://schemas.openxmlformats.org/officeDocument/2006/relationships" r:embed="rId53"/>
        <a:stretch xmlns:a="http://schemas.openxmlformats.org/drawingml/2006/main">
          <a:fillRect/>
        </a:stretch>
      </blipFill>
      <spPr>
        <a:xfrm xmlns:a="http://schemas.openxmlformats.org/drawingml/2006/main">
          <a:off x="2743200" y="8007350"/>
          <a:ext cx="107950" cy="1250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row>
      <rowOff>0</rowOff>
    </from>
    <to>
      <col>4</col>
      <colOff>99060</colOff>
      <row>12</row>
      <rowOff>175260</rowOff>
    </to>
    <pic>
      <nvPicPr>
        <cNvPr id="2436432" name="Text Box 1025" descr="rId1"/>
        <cNvPicPr>
          <a:picLocks xmlns:a="http://schemas.openxmlformats.org/drawingml/2006/main" noChangeAspect="1"/>
        </cNvPicPr>
      </nvPicPr>
      <blipFill>
        <a:blip xmlns:a="http://schemas.openxmlformats.org/drawingml/2006/main" xmlns:r="http://schemas.openxmlformats.org/officeDocument/2006/relationships" r:embed="rId54"/>
        <a:stretch xmlns:a="http://schemas.openxmlformats.org/drawingml/2006/main">
          <a:fillRect/>
        </a:stretch>
      </blipFill>
      <spPr>
        <a:xfrm xmlns:a="http://schemas.openxmlformats.org/drawingml/2006/main">
          <a:off x="2743200" y="8007350"/>
          <a:ext cx="99060" cy="1752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row>
      <rowOff>0</rowOff>
    </from>
    <to>
      <col>4</col>
      <colOff>107315</colOff>
      <row>12</row>
      <rowOff>125095</rowOff>
    </to>
    <pic>
      <nvPicPr>
        <cNvPr id="2436434" name="Text Box 1025" descr="rId1"/>
        <cNvPicPr>
          <a:picLocks xmlns:a="http://schemas.openxmlformats.org/drawingml/2006/main" noChangeAspect="1"/>
        </cNvPicPr>
      </nvPicPr>
      <blipFill>
        <a:blip xmlns:a="http://schemas.openxmlformats.org/drawingml/2006/main" xmlns:r="http://schemas.openxmlformats.org/officeDocument/2006/relationships" r:embed="rId55"/>
        <a:stretch xmlns:a="http://schemas.openxmlformats.org/drawingml/2006/main">
          <a:fillRect/>
        </a:stretch>
      </blipFill>
      <spPr>
        <a:xfrm xmlns:a="http://schemas.openxmlformats.org/drawingml/2006/main">
          <a:off x="2743200" y="8007350"/>
          <a:ext cx="107315" cy="1250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row>
      <rowOff>0</rowOff>
    </from>
    <to>
      <col>4</col>
      <colOff>106045</colOff>
      <row>12</row>
      <rowOff>137795</rowOff>
    </to>
    <pic>
      <nvPicPr>
        <cNvPr id="2436435" name="Text Box 1025" descr="rId1"/>
        <cNvPicPr>
          <a:picLocks xmlns:a="http://schemas.openxmlformats.org/drawingml/2006/main" noChangeAspect="1"/>
        </cNvPicPr>
      </nvPicPr>
      <blipFill>
        <a:blip xmlns:a="http://schemas.openxmlformats.org/drawingml/2006/main" xmlns:r="http://schemas.openxmlformats.org/officeDocument/2006/relationships" r:embed="rId56"/>
        <a:stretch xmlns:a="http://schemas.openxmlformats.org/drawingml/2006/main">
          <a:fillRect/>
        </a:stretch>
      </blipFill>
      <spPr>
        <a:xfrm xmlns:a="http://schemas.openxmlformats.org/drawingml/2006/main">
          <a:off x="2743200" y="8007350"/>
          <a:ext cx="106045" cy="1377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12</row>
      <rowOff>0</rowOff>
    </from>
    <to>
      <col>4</col>
      <colOff>107315</colOff>
      <row>12</row>
      <rowOff>137795</rowOff>
    </to>
    <pic>
      <nvPicPr>
        <cNvPr id="2436436" name="Text Box 1025" descr="rId1"/>
        <cNvPicPr>
          <a:picLocks xmlns:a="http://schemas.openxmlformats.org/drawingml/2006/main" noChangeAspect="1"/>
        </cNvPicPr>
      </nvPicPr>
      <blipFill>
        <a:blip xmlns:a="http://schemas.openxmlformats.org/drawingml/2006/main" xmlns:r="http://schemas.openxmlformats.org/officeDocument/2006/relationships" r:embed="rId57"/>
        <a:stretch xmlns:a="http://schemas.openxmlformats.org/drawingml/2006/main">
          <a:fillRect/>
        </a:stretch>
      </blipFill>
      <spPr>
        <a:xfrm xmlns:a="http://schemas.openxmlformats.org/drawingml/2006/main">
          <a:off x="2743200" y="8007350"/>
          <a:ext cx="107315" cy="1377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13</row>
      <rowOff>0</rowOff>
    </from>
    <to>
      <col>4</col>
      <colOff>106045</colOff>
      <row>13</row>
      <rowOff>137795</rowOff>
    </to>
    <pic>
      <nvPicPr>
        <cNvPr id="2436437" name="Text Box 1025" descr="rId1"/>
        <cNvPicPr>
          <a:picLocks xmlns:a="http://schemas.openxmlformats.org/drawingml/2006/main" noChangeAspect="1"/>
        </cNvPicPr>
      </nvPicPr>
      <blipFill>
        <a:blip xmlns:a="http://schemas.openxmlformats.org/drawingml/2006/main" xmlns:r="http://schemas.openxmlformats.org/officeDocument/2006/relationships" r:embed="rId58"/>
        <a:stretch xmlns:a="http://schemas.openxmlformats.org/drawingml/2006/main">
          <a:fillRect/>
        </a:stretch>
      </blipFill>
      <spPr>
        <a:xfrm xmlns:a="http://schemas.openxmlformats.org/drawingml/2006/main">
          <a:off x="2743200" y="11207750"/>
          <a:ext cx="106045" cy="1377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13</row>
      <rowOff>0</rowOff>
    </from>
    <to>
      <col>4</col>
      <colOff>99060</colOff>
      <row>13</row>
      <rowOff>150495</rowOff>
    </to>
    <pic>
      <nvPicPr>
        <cNvPr id="2436438" name="Text Box 1025" descr="rId1"/>
        <cNvPicPr>
          <a:picLocks xmlns:a="http://schemas.openxmlformats.org/drawingml/2006/main" noChangeAspect="1"/>
        </cNvPicPr>
      </nvPicPr>
      <blipFill>
        <a:blip xmlns:a="http://schemas.openxmlformats.org/drawingml/2006/main" xmlns:r="http://schemas.openxmlformats.org/officeDocument/2006/relationships" r:embed="rId59"/>
        <a:stretch xmlns:a="http://schemas.openxmlformats.org/drawingml/2006/main">
          <a:fillRect/>
        </a:stretch>
      </blipFill>
      <spPr>
        <a:xfrm xmlns:a="http://schemas.openxmlformats.org/drawingml/2006/main">
          <a:off x="2743200" y="11207750"/>
          <a:ext cx="99060" cy="1504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13</row>
      <rowOff>0</rowOff>
    </from>
    <to>
      <col>4</col>
      <colOff>107950</colOff>
      <row>13</row>
      <rowOff>137795</rowOff>
    </to>
    <pic>
      <nvPicPr>
        <cNvPr id="2436439" name="Text Box 1025" descr="rId1"/>
        <cNvPicPr>
          <a:picLocks xmlns:a="http://schemas.openxmlformats.org/drawingml/2006/main" noChangeAspect="1"/>
        </cNvPicPr>
      </nvPicPr>
      <blipFill>
        <a:blip xmlns:a="http://schemas.openxmlformats.org/drawingml/2006/main" xmlns:r="http://schemas.openxmlformats.org/officeDocument/2006/relationships" r:embed="rId60"/>
        <a:stretch xmlns:a="http://schemas.openxmlformats.org/drawingml/2006/main">
          <a:fillRect/>
        </a:stretch>
      </blipFill>
      <spPr>
        <a:xfrm xmlns:a="http://schemas.openxmlformats.org/drawingml/2006/main">
          <a:off x="2743200" y="11207750"/>
          <a:ext cx="107950" cy="1377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13</row>
      <rowOff>0</rowOff>
    </from>
    <to>
      <col>4</col>
      <colOff>99060</colOff>
      <row>13</row>
      <rowOff>170180</rowOff>
    </to>
    <pic>
      <nvPicPr>
        <cNvPr id="2436440" name="Text Box 1025" descr="rId1"/>
        <cNvPicPr>
          <a:picLocks xmlns:a="http://schemas.openxmlformats.org/drawingml/2006/main" noChangeAspect="1"/>
        </cNvPicPr>
      </nvPicPr>
      <blipFill>
        <a:blip xmlns:a="http://schemas.openxmlformats.org/drawingml/2006/main" xmlns:r="http://schemas.openxmlformats.org/officeDocument/2006/relationships" r:embed="rId61"/>
        <a:stretch xmlns:a="http://schemas.openxmlformats.org/drawingml/2006/main">
          <a:fillRect/>
        </a:stretch>
      </blipFill>
      <spPr>
        <a:xfrm xmlns:a="http://schemas.openxmlformats.org/drawingml/2006/main">
          <a:off x="2743200" y="11207750"/>
          <a:ext cx="99060" cy="1701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13</row>
      <rowOff>0</rowOff>
    </from>
    <to>
      <col>4</col>
      <colOff>107315</colOff>
      <row>13</row>
      <rowOff>137795</rowOff>
    </to>
    <pic>
      <nvPicPr>
        <cNvPr id="2436442" name="Text Box 1025" descr="rId1"/>
        <cNvPicPr>
          <a:picLocks xmlns:a="http://schemas.openxmlformats.org/drawingml/2006/main" noChangeAspect="1"/>
        </cNvPicPr>
      </nvPicPr>
      <blipFill>
        <a:blip xmlns:a="http://schemas.openxmlformats.org/drawingml/2006/main" xmlns:r="http://schemas.openxmlformats.org/officeDocument/2006/relationships" r:embed="rId62"/>
        <a:stretch xmlns:a="http://schemas.openxmlformats.org/drawingml/2006/main">
          <a:fillRect/>
        </a:stretch>
      </blipFill>
      <spPr>
        <a:xfrm xmlns:a="http://schemas.openxmlformats.org/drawingml/2006/main">
          <a:off x="2743200" y="11207750"/>
          <a:ext cx="107315" cy="13779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96520</colOff>
      <row>31</row>
      <rowOff>133985</rowOff>
    </to>
    <pic>
      <nvPicPr>
        <cNvPr id="2436443" name="Text Box 1025" descr="rId1"/>
        <cNvPicPr>
          <a:picLocks xmlns:a="http://schemas.openxmlformats.org/drawingml/2006/main" noChangeAspect="1"/>
        </cNvPicPr>
      </nvPicPr>
      <blipFill>
        <a:blip xmlns:a="http://schemas.openxmlformats.org/drawingml/2006/main" xmlns:r="http://schemas.openxmlformats.org/officeDocument/2006/relationships" r:embed="rId63"/>
        <a:stretch xmlns:a="http://schemas.openxmlformats.org/drawingml/2006/main">
          <a:fillRect/>
        </a:stretch>
      </blipFill>
      <spPr>
        <a:xfrm xmlns:a="http://schemas.openxmlformats.org/drawingml/2006/main">
          <a:off x="2743200" y="40925750"/>
          <a:ext cx="96520" cy="13398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89535</colOff>
      <row>31</row>
      <rowOff>154940</rowOff>
    </to>
    <pic>
      <nvPicPr>
        <cNvPr id="2436444" name="Text Box 1025" descr="rId1"/>
        <cNvPicPr>
          <a:picLocks xmlns:a="http://schemas.openxmlformats.org/drawingml/2006/main" noChangeAspect="1"/>
        </cNvPicPr>
      </nvPicPr>
      <blipFill>
        <a:blip xmlns:a="http://schemas.openxmlformats.org/drawingml/2006/main" xmlns:r="http://schemas.openxmlformats.org/officeDocument/2006/relationships" r:embed="rId64"/>
        <a:stretch xmlns:a="http://schemas.openxmlformats.org/drawingml/2006/main">
          <a:fillRect/>
        </a:stretch>
      </blipFill>
      <spPr>
        <a:xfrm xmlns:a="http://schemas.openxmlformats.org/drawingml/2006/main">
          <a:off x="2743200" y="40925750"/>
          <a:ext cx="89535" cy="15494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97790</colOff>
      <row>31</row>
      <rowOff>133985</rowOff>
    </to>
    <pic>
      <nvPicPr>
        <cNvPr id="2436445" name="Text Box 1025" descr="rId1"/>
        <cNvPicPr>
          <a:picLocks xmlns:a="http://schemas.openxmlformats.org/drawingml/2006/main" noChangeAspect="1"/>
        </cNvPicPr>
      </nvPicPr>
      <blipFill>
        <a:blip xmlns:a="http://schemas.openxmlformats.org/drawingml/2006/main" xmlns:r="http://schemas.openxmlformats.org/officeDocument/2006/relationships" r:embed="rId65"/>
        <a:stretch xmlns:a="http://schemas.openxmlformats.org/drawingml/2006/main">
          <a:fillRect/>
        </a:stretch>
      </blipFill>
      <spPr>
        <a:xfrm xmlns:a="http://schemas.openxmlformats.org/drawingml/2006/main">
          <a:off x="2743200" y="40925750"/>
          <a:ext cx="97790" cy="13398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89535</colOff>
      <row>31</row>
      <rowOff>167005</rowOff>
    </to>
    <pic>
      <nvPicPr>
        <cNvPr id="2436446" name="Text Box 1025" descr="rId1"/>
        <cNvPicPr>
          <a:picLocks xmlns:a="http://schemas.openxmlformats.org/drawingml/2006/main" noChangeAspect="1"/>
        </cNvPicPr>
      </nvPicPr>
      <blipFill>
        <a:blip xmlns:a="http://schemas.openxmlformats.org/drawingml/2006/main" xmlns:r="http://schemas.openxmlformats.org/officeDocument/2006/relationships" r:embed="rId66"/>
        <a:stretch xmlns:a="http://schemas.openxmlformats.org/drawingml/2006/main">
          <a:fillRect/>
        </a:stretch>
      </blipFill>
      <spPr>
        <a:xfrm xmlns:a="http://schemas.openxmlformats.org/drawingml/2006/main">
          <a:off x="2743200" y="40925750"/>
          <a:ext cx="89535" cy="1670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96520</colOff>
      <row>31</row>
      <rowOff>139700</rowOff>
    </to>
    <pic>
      <nvPicPr>
        <cNvPr id="2436447" name="Text Box 1025" descr="rId1"/>
        <cNvPicPr>
          <a:picLocks xmlns:a="http://schemas.openxmlformats.org/drawingml/2006/main" noChangeAspect="1"/>
        </cNvPicPr>
      </nvPicPr>
      <blipFill>
        <a:blip xmlns:a="http://schemas.openxmlformats.org/drawingml/2006/main" xmlns:r="http://schemas.openxmlformats.org/officeDocument/2006/relationships" r:embed="rId67"/>
        <a:stretch xmlns:a="http://schemas.openxmlformats.org/drawingml/2006/main">
          <a:fillRect/>
        </a:stretch>
      </blipFill>
      <spPr>
        <a:xfrm xmlns:a="http://schemas.openxmlformats.org/drawingml/2006/main">
          <a:off x="2743200" y="40925750"/>
          <a:ext cx="96520" cy="13970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97790</colOff>
      <row>31</row>
      <rowOff>139700</rowOff>
    </to>
    <pic>
      <nvPicPr>
        <cNvPr id="2436448" name="Text Box 1025" descr="rId1"/>
        <cNvPicPr>
          <a:picLocks xmlns:a="http://schemas.openxmlformats.org/drawingml/2006/main" noChangeAspect="1"/>
        </cNvPicPr>
      </nvPicPr>
      <blipFill>
        <a:blip xmlns:a="http://schemas.openxmlformats.org/drawingml/2006/main" xmlns:r="http://schemas.openxmlformats.org/officeDocument/2006/relationships" r:embed="rId68"/>
        <a:stretch xmlns:a="http://schemas.openxmlformats.org/drawingml/2006/main">
          <a:fillRect/>
        </a:stretch>
      </blipFill>
      <spPr>
        <a:xfrm xmlns:a="http://schemas.openxmlformats.org/drawingml/2006/main">
          <a:off x="2743200" y="40925750"/>
          <a:ext cx="97790" cy="13970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89535</colOff>
      <row>31</row>
      <rowOff>163830</rowOff>
    </to>
    <pic>
      <nvPicPr>
        <cNvPr id="2436449" name="Text Box 1025" descr="rId1"/>
        <cNvPicPr>
          <a:picLocks xmlns:a="http://schemas.openxmlformats.org/drawingml/2006/main" noChangeAspect="1"/>
        </cNvPicPr>
      </nvPicPr>
      <blipFill>
        <a:blip xmlns:a="http://schemas.openxmlformats.org/drawingml/2006/main" xmlns:r="http://schemas.openxmlformats.org/officeDocument/2006/relationships" r:embed="rId69"/>
        <a:stretch xmlns:a="http://schemas.openxmlformats.org/drawingml/2006/main">
          <a:fillRect/>
        </a:stretch>
      </blipFill>
      <spPr>
        <a:xfrm xmlns:a="http://schemas.openxmlformats.org/drawingml/2006/main">
          <a:off x="2743200" y="40925750"/>
          <a:ext cx="89535" cy="16383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97155</colOff>
      <row>31</row>
      <rowOff>139700</rowOff>
    </to>
    <pic>
      <nvPicPr>
        <cNvPr id="2436451" name="Text Box 1025" descr="rId1"/>
        <cNvPicPr>
          <a:picLocks xmlns:a="http://schemas.openxmlformats.org/drawingml/2006/main" noChangeAspect="1"/>
        </cNvPicPr>
      </nvPicPr>
      <blipFill>
        <a:blip xmlns:a="http://schemas.openxmlformats.org/drawingml/2006/main" xmlns:r="http://schemas.openxmlformats.org/officeDocument/2006/relationships" r:embed="rId70"/>
        <a:stretch xmlns:a="http://schemas.openxmlformats.org/drawingml/2006/main">
          <a:fillRect/>
        </a:stretch>
      </blipFill>
      <spPr>
        <a:xfrm xmlns:a="http://schemas.openxmlformats.org/drawingml/2006/main">
          <a:off x="2743200" y="40925750"/>
          <a:ext cx="97155" cy="13970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96520</colOff>
      <row>31</row>
      <rowOff>142875</rowOff>
    </to>
    <pic>
      <nvPicPr>
        <cNvPr id="2436452" name="Text Box 1025" descr="rId1"/>
        <cNvPicPr>
          <a:picLocks xmlns:a="http://schemas.openxmlformats.org/drawingml/2006/main" noChangeAspect="1"/>
        </cNvPicPr>
      </nvPicPr>
      <blipFill>
        <a:blip xmlns:a="http://schemas.openxmlformats.org/drawingml/2006/main" xmlns:r="http://schemas.openxmlformats.org/officeDocument/2006/relationships" r:embed="rId71"/>
        <a:stretch xmlns:a="http://schemas.openxmlformats.org/drawingml/2006/main">
          <a:fillRect/>
        </a:stretch>
      </blipFill>
      <spPr>
        <a:xfrm xmlns:a="http://schemas.openxmlformats.org/drawingml/2006/main">
          <a:off x="2743200" y="40925750"/>
          <a:ext cx="96520" cy="1428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31</row>
      <rowOff>0</rowOff>
    </from>
    <to>
      <col>4</col>
      <colOff>97155</colOff>
      <row>31</row>
      <rowOff>142875</rowOff>
    </to>
    <pic>
      <nvPicPr>
        <cNvPr id="2436453" name="Text Box 1025" descr="rId1"/>
        <cNvPicPr>
          <a:picLocks xmlns:a="http://schemas.openxmlformats.org/drawingml/2006/main" noChangeAspect="1"/>
        </cNvPicPr>
      </nvPicPr>
      <blipFill>
        <a:blip xmlns:a="http://schemas.openxmlformats.org/drawingml/2006/main" xmlns:r="http://schemas.openxmlformats.org/officeDocument/2006/relationships" r:embed="rId72"/>
        <a:stretch xmlns:a="http://schemas.openxmlformats.org/drawingml/2006/main">
          <a:fillRect/>
        </a:stretch>
      </blipFill>
      <spPr>
        <a:xfrm xmlns:a="http://schemas.openxmlformats.org/drawingml/2006/main">
          <a:off x="2743200" y="40925750"/>
          <a:ext cx="97155" cy="14287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32</row>
      <rowOff>0</rowOff>
    </from>
    <to>
      <col>4</col>
      <colOff>88900</colOff>
      <row>32</row>
      <rowOff>123825</rowOff>
    </to>
    <pic>
      <nvPicPr>
        <cNvPr id="2436454" name="Text Box 1025" descr="rId1"/>
        <cNvPicPr>
          <a:picLocks xmlns:a="http://schemas.openxmlformats.org/drawingml/2006/main" noChangeAspect="1"/>
        </cNvPicPr>
      </nvPicPr>
      <blipFill>
        <a:blip xmlns:a="http://schemas.openxmlformats.org/drawingml/2006/main" xmlns:r="http://schemas.openxmlformats.org/officeDocument/2006/relationships" r:embed="rId73"/>
        <a:stretch xmlns:a="http://schemas.openxmlformats.org/drawingml/2006/main">
          <a:fillRect/>
        </a:stretch>
      </blipFill>
      <spPr>
        <a:xfrm xmlns:a="http://schemas.openxmlformats.org/drawingml/2006/main">
          <a:off x="2743200" y="41687750"/>
          <a:ext cx="88900" cy="1238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32</row>
      <rowOff>0</rowOff>
    </from>
    <to>
      <col>4</col>
      <colOff>82550</colOff>
      <row>32</row>
      <rowOff>154940</rowOff>
    </to>
    <pic>
      <nvPicPr>
        <cNvPr id="2436455" name="Text Box 1025" descr="rId1"/>
        <cNvPicPr>
          <a:picLocks xmlns:a="http://schemas.openxmlformats.org/drawingml/2006/main" noChangeAspect="1"/>
        </cNvPicPr>
      </nvPicPr>
      <blipFill>
        <a:blip xmlns:a="http://schemas.openxmlformats.org/drawingml/2006/main" xmlns:r="http://schemas.openxmlformats.org/officeDocument/2006/relationships" r:embed="rId74"/>
        <a:stretch xmlns:a="http://schemas.openxmlformats.org/drawingml/2006/main">
          <a:fillRect/>
        </a:stretch>
      </blipFill>
      <spPr>
        <a:xfrm xmlns:a="http://schemas.openxmlformats.org/drawingml/2006/main">
          <a:off x="2743200" y="41687750"/>
          <a:ext cx="82550" cy="15494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32</row>
      <rowOff>0</rowOff>
    </from>
    <to>
      <col>4</col>
      <colOff>90805</colOff>
      <row>32</row>
      <rowOff>123825</rowOff>
    </to>
    <pic>
      <nvPicPr>
        <cNvPr id="2436456" name="Text Box 1025" descr="rId1"/>
        <cNvPicPr>
          <a:picLocks xmlns:a="http://schemas.openxmlformats.org/drawingml/2006/main" noChangeAspect="1"/>
        </cNvPicPr>
      </nvPicPr>
      <blipFill>
        <a:blip xmlns:a="http://schemas.openxmlformats.org/drawingml/2006/main" xmlns:r="http://schemas.openxmlformats.org/officeDocument/2006/relationships" r:embed="rId75"/>
        <a:stretch xmlns:a="http://schemas.openxmlformats.org/drawingml/2006/main">
          <a:fillRect/>
        </a:stretch>
      </blipFill>
      <spPr>
        <a:xfrm xmlns:a="http://schemas.openxmlformats.org/drawingml/2006/main">
          <a:off x="2743200" y="41687750"/>
          <a:ext cx="90805" cy="12382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32</row>
      <rowOff>0</rowOff>
    </from>
    <to>
      <col>4</col>
      <colOff>82550</colOff>
      <row>32</row>
      <rowOff>170180</rowOff>
    </to>
    <pic>
      <nvPicPr>
        <cNvPr id="2436457" name="Text Box 1025" descr="rId1"/>
        <cNvPicPr>
          <a:picLocks xmlns:a="http://schemas.openxmlformats.org/drawingml/2006/main" noChangeAspect="1"/>
        </cNvPicPr>
      </nvPicPr>
      <blipFill>
        <a:blip xmlns:a="http://schemas.openxmlformats.org/drawingml/2006/main" xmlns:r="http://schemas.openxmlformats.org/officeDocument/2006/relationships" r:embed="rId76"/>
        <a:stretch xmlns:a="http://schemas.openxmlformats.org/drawingml/2006/main">
          <a:fillRect/>
        </a:stretch>
      </blipFill>
      <spPr>
        <a:xfrm xmlns:a="http://schemas.openxmlformats.org/drawingml/2006/main">
          <a:off x="2743200" y="41687750"/>
          <a:ext cx="82550" cy="17018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32</row>
      <rowOff>0</rowOff>
    </from>
    <to>
      <col>4</col>
      <colOff>88900</colOff>
      <row>32</row>
      <rowOff>139065</rowOff>
    </to>
    <pic>
      <nvPicPr>
        <cNvPr id="2436458" name="Text Box 1025" descr="rId1"/>
        <cNvPicPr>
          <a:picLocks xmlns:a="http://schemas.openxmlformats.org/drawingml/2006/main" noChangeAspect="1"/>
        </cNvPicPr>
      </nvPicPr>
      <blipFill>
        <a:blip xmlns:a="http://schemas.openxmlformats.org/drawingml/2006/main" xmlns:r="http://schemas.openxmlformats.org/officeDocument/2006/relationships" r:embed="rId77"/>
        <a:stretch xmlns:a="http://schemas.openxmlformats.org/drawingml/2006/main">
          <a:fillRect/>
        </a:stretch>
      </blipFill>
      <spPr>
        <a:xfrm xmlns:a="http://schemas.openxmlformats.org/drawingml/2006/main">
          <a:off x="2743200" y="41687750"/>
          <a:ext cx="88900"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32</row>
      <rowOff>0</rowOff>
    </from>
    <to>
      <col>4</col>
      <colOff>90805</colOff>
      <row>32</row>
      <rowOff>139065</rowOff>
    </to>
    <pic>
      <nvPicPr>
        <cNvPr id="2436459" name="Text Box 1025" descr="rId1"/>
        <cNvPicPr>
          <a:picLocks xmlns:a="http://schemas.openxmlformats.org/drawingml/2006/main" noChangeAspect="1"/>
        </cNvPicPr>
      </nvPicPr>
      <blipFill>
        <a:blip xmlns:a="http://schemas.openxmlformats.org/drawingml/2006/main" xmlns:r="http://schemas.openxmlformats.org/officeDocument/2006/relationships" r:embed="rId78"/>
        <a:stretch xmlns:a="http://schemas.openxmlformats.org/drawingml/2006/main">
          <a:fillRect/>
        </a:stretch>
      </blipFill>
      <spPr>
        <a:xfrm xmlns:a="http://schemas.openxmlformats.org/drawingml/2006/main">
          <a:off x="2743200" y="41687750"/>
          <a:ext cx="90805"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from>
      <col>4</col>
      <colOff>0</colOff>
      <row>32</row>
      <rowOff>0</rowOff>
    </from>
    <to>
      <col>4</col>
      <colOff>89535</colOff>
      <row>32</row>
      <rowOff>139065</rowOff>
    </to>
    <pic>
      <nvPicPr>
        <cNvPr id="2436460" name="Text Box 1025" descr="rId1"/>
        <cNvPicPr>
          <a:picLocks xmlns:a="http://schemas.openxmlformats.org/drawingml/2006/main" noChangeAspect="1"/>
        </cNvPicPr>
      </nvPicPr>
      <blipFill>
        <a:blip xmlns:a="http://schemas.openxmlformats.org/drawingml/2006/main" xmlns:r="http://schemas.openxmlformats.org/officeDocument/2006/relationships" r:embed="rId79"/>
        <a:stretch xmlns:a="http://schemas.openxmlformats.org/drawingml/2006/main">
          <a:fillRect/>
        </a:stretch>
      </blipFill>
      <spPr>
        <a:xfrm xmlns:a="http://schemas.openxmlformats.org/drawingml/2006/main">
          <a:off x="2743200" y="41687750"/>
          <a:ext cx="89535"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15</row>
      <rowOff>0</rowOff>
    </from>
    <to>
      <col>4</col>
      <colOff>95885</colOff>
      <row>15</row>
      <rowOff>138430</rowOff>
    </to>
    <pic>
      <nvPicPr>
        <cNvPr id="2436461" name="Text Box 1025" descr="rId1"/>
        <cNvPicPr>
          <a:picLocks xmlns:a="http://schemas.openxmlformats.org/drawingml/2006/main" noChangeAspect="1"/>
        </cNvPicPr>
      </nvPicPr>
      <blipFill>
        <a:blip xmlns:a="http://schemas.openxmlformats.org/drawingml/2006/main" xmlns:r="http://schemas.openxmlformats.org/officeDocument/2006/relationships" r:embed="rId80"/>
        <a:stretch xmlns:a="http://schemas.openxmlformats.org/drawingml/2006/main">
          <a:fillRect/>
        </a:stretch>
      </blipFill>
      <spPr>
        <a:xfrm xmlns:a="http://schemas.openxmlformats.org/drawingml/2006/main">
          <a:off x="2743200" y="13646150"/>
          <a:ext cx="95885" cy="13843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15</row>
      <rowOff>0</rowOff>
    </from>
    <to>
      <col>4</col>
      <colOff>97790</colOff>
      <row>15</row>
      <rowOff>138430</rowOff>
    </to>
    <pic>
      <nvPicPr>
        <cNvPr id="2436462" name="Text Box 1025" descr="rId1"/>
        <cNvPicPr>
          <a:picLocks xmlns:a="http://schemas.openxmlformats.org/drawingml/2006/main" noChangeAspect="1"/>
        </cNvPicPr>
      </nvPicPr>
      <blipFill>
        <a:blip xmlns:a="http://schemas.openxmlformats.org/drawingml/2006/main" xmlns:r="http://schemas.openxmlformats.org/officeDocument/2006/relationships" r:embed="rId81"/>
        <a:stretch xmlns:a="http://schemas.openxmlformats.org/drawingml/2006/main">
          <a:fillRect/>
        </a:stretch>
      </blipFill>
      <spPr>
        <a:xfrm xmlns:a="http://schemas.openxmlformats.org/drawingml/2006/main">
          <a:off x="2743200" y="13646150"/>
          <a:ext cx="97790" cy="13843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17</row>
      <rowOff>0</rowOff>
    </from>
    <to>
      <col>4</col>
      <colOff>106680</colOff>
      <row>17</row>
      <rowOff>128905</rowOff>
    </to>
    <pic>
      <nvPicPr>
        <cNvPr id="2436463" name="Text Box 1025" descr="rId1"/>
        <cNvPicPr>
          <a:picLocks xmlns:a="http://schemas.openxmlformats.org/drawingml/2006/main" noChangeAspect="1"/>
        </cNvPicPr>
      </nvPicPr>
      <blipFill>
        <a:blip xmlns:a="http://schemas.openxmlformats.org/drawingml/2006/main" xmlns:r="http://schemas.openxmlformats.org/officeDocument/2006/relationships" r:embed="rId82"/>
        <a:stretch xmlns:a="http://schemas.openxmlformats.org/drawingml/2006/main">
          <a:fillRect/>
        </a:stretch>
      </blipFill>
      <spPr>
        <a:xfrm xmlns:a="http://schemas.openxmlformats.org/drawingml/2006/main">
          <a:off x="2743200" y="19284950"/>
          <a:ext cx="106680" cy="1289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17</row>
      <rowOff>0</rowOff>
    </from>
    <to>
      <col>4</col>
      <colOff>107950</colOff>
      <row>17</row>
      <rowOff>128905</rowOff>
    </to>
    <pic>
      <nvPicPr>
        <cNvPr id="2436464" name="Text Box 1025" descr="rId1"/>
        <cNvPicPr>
          <a:picLocks xmlns:a="http://schemas.openxmlformats.org/drawingml/2006/main" noChangeAspect="1"/>
        </cNvPicPr>
      </nvPicPr>
      <blipFill>
        <a:blip xmlns:a="http://schemas.openxmlformats.org/drawingml/2006/main" xmlns:r="http://schemas.openxmlformats.org/officeDocument/2006/relationships" r:embed="rId83"/>
        <a:stretch xmlns:a="http://schemas.openxmlformats.org/drawingml/2006/main">
          <a:fillRect/>
        </a:stretch>
      </blipFill>
      <spPr>
        <a:xfrm xmlns:a="http://schemas.openxmlformats.org/drawingml/2006/main">
          <a:off x="2743200" y="19284950"/>
          <a:ext cx="107950" cy="12890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24</row>
      <rowOff>0</rowOff>
    </from>
    <to>
      <col>4</col>
      <colOff>106680</colOff>
      <row>24</row>
      <rowOff>139065</rowOff>
    </to>
    <pic>
      <nvPicPr>
        <cNvPr id="2436466" name="Text Box 1025" descr="rId1"/>
        <cNvPicPr>
          <a:picLocks xmlns:a="http://schemas.openxmlformats.org/drawingml/2006/main" noChangeAspect="1"/>
        </cNvPicPr>
      </nvPicPr>
      <blipFill>
        <a:blip xmlns:a="http://schemas.openxmlformats.org/drawingml/2006/main" xmlns:r="http://schemas.openxmlformats.org/officeDocument/2006/relationships" r:embed="rId84"/>
        <a:stretch xmlns:a="http://schemas.openxmlformats.org/drawingml/2006/main">
          <a:fillRect/>
        </a:stretch>
      </blipFill>
      <spPr>
        <a:xfrm xmlns:a="http://schemas.openxmlformats.org/drawingml/2006/main">
          <a:off x="2743200" y="32848550"/>
          <a:ext cx="106680"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24</row>
      <rowOff>0</rowOff>
    </from>
    <to>
      <col>4</col>
      <colOff>99695</colOff>
      <row>24</row>
      <rowOff>162560</rowOff>
    </to>
    <pic>
      <nvPicPr>
        <cNvPr id="2436467" name="Text Box 1025" descr="rId1"/>
        <cNvPicPr>
          <a:picLocks xmlns:a="http://schemas.openxmlformats.org/drawingml/2006/main" noChangeAspect="1"/>
        </cNvPicPr>
      </nvPicPr>
      <blipFill>
        <a:blip xmlns:a="http://schemas.openxmlformats.org/drawingml/2006/main" xmlns:r="http://schemas.openxmlformats.org/officeDocument/2006/relationships" r:embed="rId85"/>
        <a:stretch xmlns:a="http://schemas.openxmlformats.org/drawingml/2006/main">
          <a:fillRect/>
        </a:stretch>
      </blipFill>
      <spPr>
        <a:xfrm xmlns:a="http://schemas.openxmlformats.org/drawingml/2006/main">
          <a:off x="2743200" y="32848550"/>
          <a:ext cx="99695" cy="162560"/>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twoCellAnchor editAs="oneCell">
    <from>
      <col>4</col>
      <colOff>0</colOff>
      <row>24</row>
      <rowOff>0</rowOff>
    </from>
    <to>
      <col>4</col>
      <colOff>107950</colOff>
      <row>24</row>
      <rowOff>139065</rowOff>
    </to>
    <pic>
      <nvPicPr>
        <cNvPr id="2436468" name="Text Box 1025" descr="rId1"/>
        <cNvPicPr>
          <a:picLocks xmlns:a="http://schemas.openxmlformats.org/drawingml/2006/main" noChangeAspect="1"/>
        </cNvPicPr>
      </nvPicPr>
      <blipFill>
        <a:blip xmlns:a="http://schemas.openxmlformats.org/drawingml/2006/main" xmlns:r="http://schemas.openxmlformats.org/officeDocument/2006/relationships" r:embed="rId86"/>
        <a:stretch xmlns:a="http://schemas.openxmlformats.org/drawingml/2006/main">
          <a:fillRect/>
        </a:stretch>
      </blipFill>
      <spPr>
        <a:xfrm xmlns:a="http://schemas.openxmlformats.org/drawingml/2006/main">
          <a:off x="2743200" y="32848550"/>
          <a:ext cx="107950" cy="139065"/>
        </a:xfrm>
        <a:prstGeom xmlns:a="http://schemas.openxmlformats.org/drawingml/2006/main" prst="rect">
          <avLst/>
        </a:prstGeom>
        <a:noFill xmlns:a="http://schemas.openxmlformats.org/drawingml/2006/main"/>
        <a:ln xmlns:a="http://schemas.openxmlformats.org/drawingml/2006/main" w="9525">
          <a:noFill/>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ome/HUAWEI/&#19979;&#36733;//Users/Administrator/AppData/Local/kingsoft/WPS%20Cloud%20Files/userdata/qing/filecache/.370140585/cachedata/379769EA57BE47298D3157975C4DBB8F/&#23450;&#31295;%20&#39532;&#40857;&#21306;2022&#24180;&#24041;&#22266;&#25299;&#23637;&#33073;&#36139;&#25915;&#22362;&#25104;&#26524;&#21644;&#20065;&#26449;&#25391;&#20852;&#39033;&#30446;&#35745;&#21010;&#34920;%20&#65288;&#24102;&#25968;&#25454;&#28304;&#65289;.xls" TargetMode="External" Id="rId1"/></Relationships>
</file>

<file path=xl/externalLinks/_rels/externalLink2.xml.rels><Relationships xmlns="http://schemas.openxmlformats.org/package/2006/relationships"><Relationship Type="http://schemas.openxmlformats.org/officeDocument/2006/relationships/externalLinkPath" Target="/home/HUAWEI/&#19979;&#36733;//Program%20Files%20(x86)/xwechat_files/wxid_op0ququgvd5g21_b7e2/msg/file/2025-11/&#65288;11.13&#65289;&#40594;&#40607;&#21306;2026&#24180;&#34900;&#25509;&#36164;&#37329;&#39033;&#30446;&#24211;&#30003;&#25253;&#34920;.xls"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数据源1 勿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数据源1 勿动"/>
      <sheetName val="Sheet2"/>
      <sheetName val="Sheet3"/>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4.xml.rels><Relationships xmlns="http://schemas.openxmlformats.org/package/2006/relationships"><Relationship Type="http://schemas.openxmlformats.org/officeDocument/2006/relationships/drawing" Target="/xl/drawings/drawing2.xml" Id="rId1"/></Relationships>
</file>

<file path=xl/worksheets/_rels/sheet7.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9.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sheetPr>
  <dimension ref="A1:Z570"/>
  <sheetViews>
    <sheetView workbookViewId="0">
      <pane xSplit="5" ySplit="4" topLeftCell="F105" activePane="bottomRight" state="frozen"/>
      <selection activeCell="A1" sqref="A1"/>
      <selection pane="topRight" activeCell="A1" sqref="A1"/>
      <selection pane="bottomLeft" activeCell="A1" sqref="A1"/>
      <selection pane="bottomRight" activeCell="N105" sqref="N105"/>
    </sheetView>
  </sheetViews>
  <sheetFormatPr baseColWidth="8" defaultColWidth="9" defaultRowHeight="12"/>
  <cols>
    <col width="4.74166666666667" customWidth="1" style="509" min="1" max="1"/>
    <col width="4.98333333333333" customWidth="1" style="509" min="2" max="4"/>
    <col width="8.883333333333329" customWidth="1" style="509" min="5" max="5"/>
    <col width="4.98333333333333" customWidth="1" style="510" min="6" max="6"/>
    <col width="6.44166666666667" customWidth="1" style="509" min="7" max="7"/>
    <col width="4.55833333333333" customWidth="1" style="509" min="8" max="8"/>
    <col width="41" customWidth="1" style="505" min="9" max="9"/>
    <col width="11.5" customWidth="1" style="509" min="10" max="10"/>
    <col width="11.6666666666667" customWidth="1" style="509" min="11" max="11"/>
    <col width="9.66666666666667" customWidth="1" style="509" min="12" max="12"/>
    <col width="7.45833333333333" customWidth="1" style="509" min="13" max="13"/>
    <col width="26.4083333333333" customWidth="1" style="505" min="14" max="14"/>
    <col width="16.0666666666667" customWidth="1" style="511" min="15" max="15"/>
    <col width="7" customWidth="1" style="510" min="16" max="16"/>
    <col width="4.44166666666667" customWidth="1" style="509" min="17" max="17"/>
    <col width="5.1" customWidth="1" style="509" min="18" max="19"/>
    <col width="4.98333333333333" customWidth="1" style="509" min="20" max="21"/>
    <col width="5.20833333333333" customWidth="1" style="509" min="22" max="22"/>
    <col width="6.66666666666667" customWidth="1" style="563" min="23" max="24"/>
    <col width="7.70833333333333" customWidth="1" style="510" min="25" max="25"/>
    <col width="6.33333333333333" customWidth="1" style="509" min="26" max="26"/>
    <col width="9" customWidth="1" style="505" min="27" max="16384"/>
  </cols>
  <sheetData>
    <row r="1" ht="39" customFormat="1" customHeight="1" s="505">
      <c r="A1" s="513" t="inlineStr">
        <is>
          <t>会泽县2026年度巩固拓展脱贫攻坚成果和乡村振兴项目库</t>
        </is>
      </c>
      <c r="Z1" s="513" t="n"/>
    </row>
    <row r="2" ht="17" customFormat="1" customHeight="1" s="505">
      <c r="A2" s="9" t="inlineStr">
        <is>
          <t>序号</t>
        </is>
      </c>
      <c r="B2" s="9" t="inlineStr">
        <is>
          <t>项目类型</t>
        </is>
      </c>
      <c r="C2" s="9" t="inlineStr">
        <is>
          <t>二级项目类型</t>
        </is>
      </c>
      <c r="D2" s="9" t="inlineStr">
        <is>
          <t>项目子类型</t>
        </is>
      </c>
      <c r="E2" s="9" t="inlineStr">
        <is>
          <t>项目名称</t>
        </is>
      </c>
      <c r="F2" s="9" t="inlineStr">
        <is>
          <t>项目地点</t>
        </is>
      </c>
      <c r="G2" s="22" t="n"/>
      <c r="H2" s="516" t="inlineStr">
        <is>
          <t>建设
性质</t>
        </is>
      </c>
      <c r="I2" s="9" t="inlineStr">
        <is>
          <t>项目概要及建设主要内容</t>
        </is>
      </c>
      <c r="J2" s="9" t="inlineStr">
        <is>
          <t>项目概算总投资（万元）</t>
        </is>
      </c>
      <c r="K2" s="7" t="n"/>
      <c r="L2" s="7" t="n"/>
      <c r="M2" s="22" t="n"/>
      <c r="N2" s="9" t="inlineStr">
        <is>
          <t>项目绩效目标
（总体目标）</t>
        </is>
      </c>
      <c r="O2" s="9" t="inlineStr">
        <is>
          <t>联农带农机制</t>
        </is>
      </c>
      <c r="P2" s="9" t="inlineStr">
        <is>
          <t>预计受益人数</t>
        </is>
      </c>
      <c r="Q2" s="516" t="inlineStr">
        <is>
          <t>是否到户项目</t>
        </is>
      </c>
      <c r="R2" s="532" t="inlineStr">
        <is>
          <t>是否易地搬迁后扶项目</t>
        </is>
      </c>
      <c r="S2" s="532" t="inlineStr">
        <is>
          <t>是否劳动密集型产业</t>
        </is>
      </c>
      <c r="T2" s="9" t="inlineStr">
        <is>
          <t>项目主管部门</t>
        </is>
      </c>
      <c r="U2" s="9" t="inlineStr">
        <is>
          <t>项目实施单位</t>
        </is>
      </c>
      <c r="V2" s="532" t="inlineStr">
        <is>
          <t>是否纳入年度实施计划</t>
        </is>
      </c>
      <c r="W2" s="564" t="inlineStr">
        <is>
          <t>项目计划开工时间</t>
        </is>
      </c>
      <c r="X2" s="565" t="inlineStr">
        <is>
          <t>项目计划完工时间</t>
        </is>
      </c>
      <c r="Y2" s="9" t="inlineStr">
        <is>
          <t>备注</t>
        </is>
      </c>
      <c r="Z2" s="543" t="n"/>
    </row>
    <row r="3" ht="17" customFormat="1" customHeight="1" s="505">
      <c r="A3" s="4" t="n"/>
      <c r="B3" s="4" t="n"/>
      <c r="C3" s="4" t="n"/>
      <c r="D3" s="4" t="n"/>
      <c r="E3" s="4" t="n"/>
      <c r="F3" s="9" t="inlineStr">
        <is>
          <t>乡(镇)</t>
        </is>
      </c>
      <c r="G3" s="9" t="inlineStr">
        <is>
          <t>村(社区)</t>
        </is>
      </c>
      <c r="H3" s="4" t="n"/>
      <c r="I3" s="4" t="n"/>
      <c r="J3" s="9" t="inlineStr">
        <is>
          <t>小计</t>
        </is>
      </c>
      <c r="K3" s="9" t="inlineStr">
        <is>
          <t>财政衔接资金</t>
        </is>
      </c>
      <c r="L3" s="22" t="n"/>
      <c r="M3" s="525" t="inlineStr">
        <is>
          <t>其他
资金</t>
        </is>
      </c>
      <c r="N3" s="4" t="n"/>
      <c r="O3" s="4" t="n"/>
      <c r="P3" s="4" t="n"/>
      <c r="Q3" s="4" t="n"/>
      <c r="R3" s="4" t="n"/>
      <c r="S3" s="4" t="n"/>
      <c r="T3" s="4" t="n"/>
      <c r="U3" s="4" t="n"/>
      <c r="V3" s="4" t="n"/>
      <c r="W3" s="535" t="n"/>
      <c r="X3" s="4" t="n"/>
      <c r="Y3" s="4" t="n"/>
      <c r="Z3" s="543" t="n"/>
    </row>
    <row r="4" ht="17" customFormat="1" customHeight="1" s="506">
      <c r="A4" s="5" t="n"/>
      <c r="B4" s="5" t="n"/>
      <c r="C4" s="5" t="n"/>
      <c r="D4" s="5" t="n"/>
      <c r="E4" s="5" t="n"/>
      <c r="F4" s="5" t="n"/>
      <c r="G4" s="5" t="n"/>
      <c r="H4" s="5" t="n"/>
      <c r="I4" s="5" t="n"/>
      <c r="J4" s="5" t="n"/>
      <c r="K4" s="9" t="inlineStr">
        <is>
          <t>中央资金</t>
        </is>
      </c>
      <c r="L4" s="9" t="inlineStr">
        <is>
          <t>省级资金</t>
        </is>
      </c>
      <c r="M4" s="526" t="n"/>
      <c r="N4" s="5" t="n"/>
      <c r="O4" s="5" t="n"/>
      <c r="P4" s="5" t="n"/>
      <c r="Q4" s="5" t="n"/>
      <c r="R4" s="5" t="n"/>
      <c r="S4" s="5" t="n"/>
      <c r="T4" s="5" t="n"/>
      <c r="U4" s="5" t="n"/>
      <c r="V4" s="5" t="n"/>
      <c r="W4" s="526" t="n"/>
      <c r="X4" s="5" t="n"/>
      <c r="Y4" s="5" t="n"/>
      <c r="Z4" s="543" t="n"/>
    </row>
    <row r="5" ht="30" customFormat="1" customHeight="1" s="507">
      <c r="A5" s="514" t="inlineStr">
        <is>
          <t>合计</t>
        </is>
      </c>
      <c r="B5" s="514" t="n"/>
      <c r="C5" s="514" t="n"/>
      <c r="D5" s="514" t="n"/>
      <c r="E5" s="514" t="n"/>
      <c r="F5" s="514" t="n"/>
      <c r="G5" s="514" t="n"/>
      <c r="H5" s="514" t="n"/>
      <c r="I5" s="514" t="n"/>
      <c r="J5" s="521">
        <f>SUM(J6,J277,J282,J556,J561,J564,J565,J568)</f>
        <v/>
      </c>
      <c r="K5" s="521">
        <f>SUM(K6,K277,K282,K556,K561,K564,K565,K568)</f>
        <v/>
      </c>
      <c r="L5" s="521">
        <f>SUM(L6,L277,L282,L556,L561,L564,L565,L568)</f>
        <v/>
      </c>
      <c r="M5" s="521">
        <f>SUM(M6,M277,M282,M556,M561,M564,M565,M568)</f>
        <v/>
      </c>
      <c r="N5" s="527" t="n"/>
      <c r="O5" s="154" t="n"/>
      <c r="P5" s="150" t="n"/>
      <c r="Q5" s="150" t="n"/>
      <c r="R5" s="150" t="n"/>
      <c r="S5" s="150" t="n"/>
      <c r="T5" s="150" t="n"/>
      <c r="U5" s="150" t="n"/>
      <c r="V5" s="150" t="n"/>
      <c r="W5" s="566" t="n"/>
      <c r="X5" s="567" t="n"/>
      <c r="Y5" s="150" t="n"/>
      <c r="Z5" s="544" t="n"/>
    </row>
    <row r="6" ht="30" customFormat="1" customHeight="1" s="508">
      <c r="A6" s="514" t="inlineStr">
        <is>
          <t>一、产业项目小计</t>
        </is>
      </c>
      <c r="B6" s="514" t="n"/>
      <c r="C6" s="514" t="n"/>
      <c r="D6" s="514" t="n"/>
      <c r="E6" s="514" t="n"/>
      <c r="F6" s="514" t="n"/>
      <c r="G6" s="514" t="n"/>
      <c r="H6" s="514" t="n"/>
      <c r="I6" s="514" t="n"/>
      <c r="J6" s="150">
        <f>SUM(J7:J276)</f>
        <v/>
      </c>
      <c r="K6" s="150">
        <f>SUM(K7:K276)</f>
        <v/>
      </c>
      <c r="L6" s="150">
        <f>SUM(L7:L276)</f>
        <v/>
      </c>
      <c r="M6" s="150">
        <f>SUM(M7:M276)</f>
        <v/>
      </c>
      <c r="N6" s="527" t="n"/>
      <c r="O6" s="154" t="n"/>
      <c r="P6" s="150" t="n"/>
      <c r="Q6" s="150" t="n"/>
      <c r="R6" s="150" t="n"/>
      <c r="S6" s="150" t="n"/>
      <c r="T6" s="150" t="n"/>
      <c r="U6" s="150" t="n"/>
      <c r="V6" s="150" t="n"/>
      <c r="W6" s="566" t="n"/>
      <c r="X6" s="567" t="n"/>
      <c r="Y6" s="150" t="n"/>
      <c r="Z6" s="544" t="n"/>
    </row>
    <row r="7" ht="92" customFormat="1" customHeight="1" s="508">
      <c r="A7" s="151" t="n">
        <v>1</v>
      </c>
      <c r="B7" s="151" t="inlineStr">
        <is>
          <t>产业发展</t>
        </is>
      </c>
      <c r="C7" s="151" t="inlineStr">
        <is>
          <t>金融保险配套项目</t>
        </is>
      </c>
      <c r="D7" s="151" t="inlineStr">
        <is>
          <t>小额信贷贴息</t>
        </is>
      </c>
      <c r="E7" s="151" t="inlineStr">
        <is>
          <t>会泽县2026年脱贫人口小额信贷贴息</t>
        </is>
      </c>
      <c r="F7" s="151" t="inlineStr">
        <is>
          <t>25个乡（镇、街道）</t>
        </is>
      </c>
      <c r="G7" s="151" t="inlineStr">
        <is>
          <t>362个村（社区）</t>
        </is>
      </c>
      <c r="H7" s="151" t="inlineStr">
        <is>
          <t>新建</t>
        </is>
      </c>
      <c r="I7" s="162" t="inlineStr">
        <is>
          <t>按照1年期贷款市场报价利率（LPR），对2023-2025年所发放的14710户80235万元存量贷款进行贴息。</t>
        </is>
      </c>
      <c r="J7" s="151">
        <f>K7+L7+M7</f>
        <v/>
      </c>
      <c r="K7" s="151" t="n">
        <v>2800</v>
      </c>
      <c r="L7" s="151" t="n"/>
      <c r="M7" s="151" t="n"/>
      <c r="N7" s="162" t="inlineStr">
        <is>
          <t>通过对2023-2025年所发放的14710户80235万元存量贷款进行贴息，有效支持14710户脱贫户（含监测户）发展生产和开展经营，户均增收2000元以上。</t>
        </is>
      </c>
      <c r="O7" s="162" t="inlineStr">
        <is>
          <t>发展生产和开展经营</t>
        </is>
      </c>
      <c r="P7" s="528" t="n">
        <v>58840</v>
      </c>
      <c r="Q7" s="151" t="inlineStr">
        <is>
          <t>是</t>
        </is>
      </c>
      <c r="R7" s="151" t="inlineStr">
        <is>
          <t>否</t>
        </is>
      </c>
      <c r="S7" s="151" t="inlineStr">
        <is>
          <t>否</t>
        </is>
      </c>
      <c r="T7" s="151" t="inlineStr">
        <is>
          <t>会泽县农业农村局（小额）</t>
        </is>
      </c>
      <c r="U7" s="151" t="inlineStr">
        <is>
          <t>会泽县农业农村局（小额）</t>
        </is>
      </c>
      <c r="V7" s="151" t="inlineStr">
        <is>
          <t>是</t>
        </is>
      </c>
      <c r="W7" s="568" t="n">
        <v>46023</v>
      </c>
      <c r="X7" s="569" t="n">
        <v>46387</v>
      </c>
      <c r="Y7" s="151" t="n"/>
      <c r="Z7" s="544" t="n"/>
    </row>
    <row r="8" ht="260" customFormat="1" customHeight="1" s="508">
      <c r="A8" s="151" t="n">
        <v>2</v>
      </c>
      <c r="B8" s="151" t="inlineStr">
        <is>
          <t>产业发展</t>
        </is>
      </c>
      <c r="C8" s="151" t="inlineStr">
        <is>
          <t>生产项目</t>
        </is>
      </c>
      <c r="D8" s="151" t="inlineStr">
        <is>
          <t>休闲农业与乡村旅游</t>
        </is>
      </c>
      <c r="E8" s="151" t="inlineStr">
        <is>
          <t>钟屏街道民族团结进步示范街道建设项目</t>
        </is>
      </c>
      <c r="F8" s="151" t="inlineStr">
        <is>
          <t>钟屏街道</t>
        </is>
      </c>
      <c r="G8" s="151" t="inlineStr">
        <is>
          <t>鱼洞村</t>
        </is>
      </c>
      <c r="H8" s="151" t="inlineStr">
        <is>
          <t>新建</t>
        </is>
      </c>
      <c r="I8" s="162" t="inlineStr">
        <is>
          <t>助力钟屏街道文旅产业发展，以3A级景区为载体。建设钟屏街道文旅产业配套设施，夯实乡村旅游基础。概算总投资500万元。其中：1.新建配套产业道路。C20砼道路长3373米，宽5米，厚0.15米，单价120元/平方米，估算投资202.38万元。2.配套建设产业道路排水沟。长3370米，单价120元/平方米，估算投资40.47万元。3.支砌挡墙1140立方米，单价300元/立方米，估算投资34.21万元。4.新建防护设施1020平方米，单价570元/平方米，估算投资58.14万元。5.安装三束型锚索4080米，单价240元/米，估算投资98万元。6.新建C20钢筋框格梁1676米，单价399元/米，估算投资66.8万元。</t>
        </is>
      </c>
      <c r="J8" s="151">
        <f>K8+L8+M8</f>
        <v/>
      </c>
      <c r="K8" s="151" t="n">
        <v>300</v>
      </c>
      <c r="L8" s="151" t="n"/>
      <c r="M8" s="151" t="n"/>
      <c r="N8" s="162" t="inlineStr">
        <is>
          <t>以铸牢中华民族共同体意识为主线，积极推动搬迁安置区融入新发展格局，坚持“富口袋”与“富脑袋”并重，赋予所有改革发展以“三个意义”，支持民族地区产业发展，增强民族地区发展内生动力，助力加快各民族共同走向社会主义现代化步伐。项目进一步激发搬迁居民发展内生动力，助力各族群众共同走向现代化步伐。该项目实施后，钟屏街道以发展旅游业为载体，共7个社区1.5万户6.14万人受益（其中：三类监测对象1093户4283人，风险未消除对象663户2433人），实现人均增收1000元以上。</t>
        </is>
      </c>
      <c r="O8" s="162" t="inlineStr">
        <is>
          <t>支持民族地区产业发展，增强民族地区发展内生动力，助力加快各民族共同走向社会主义现代化步伐。项目进一步激发搬迁居民发展内生动力，助力各族群众共同走向现代化步伐。该项目实施后，钟屏街道以发展旅游业为载体，实现人均增收1000元以上。</t>
        </is>
      </c>
      <c r="P8" s="529" t="n">
        <v>61400</v>
      </c>
      <c r="Q8" s="151" t="inlineStr">
        <is>
          <t>否</t>
        </is>
      </c>
      <c r="R8" s="151" t="inlineStr">
        <is>
          <t>否</t>
        </is>
      </c>
      <c r="S8" s="151" t="inlineStr">
        <is>
          <t>否</t>
        </is>
      </c>
      <c r="T8" s="151" t="inlineStr">
        <is>
          <t>会泽县民族宗教事务局</t>
        </is>
      </c>
      <c r="U8" s="151" t="inlineStr">
        <is>
          <t>钟屏街道办事处</t>
        </is>
      </c>
      <c r="V8" s="151" t="inlineStr">
        <is>
          <t>是</t>
        </is>
      </c>
      <c r="W8" s="568" t="n">
        <v>46082</v>
      </c>
      <c r="X8" s="569" t="n">
        <v>46357</v>
      </c>
      <c r="Y8" s="151" t="n"/>
      <c r="Z8" s="544" t="n"/>
    </row>
    <row r="9" ht="293" customFormat="1" customHeight="1" s="507">
      <c r="A9" s="151" t="n">
        <v>3</v>
      </c>
      <c r="B9" s="151" t="inlineStr">
        <is>
          <t>产业发展</t>
        </is>
      </c>
      <c r="C9" s="151" t="inlineStr">
        <is>
          <t>生产项目</t>
        </is>
      </c>
      <c r="D9" s="151" t="inlineStr">
        <is>
          <t>种植业基地</t>
        </is>
      </c>
      <c r="E9" s="151" t="inlineStr">
        <is>
          <t>纸厂乡民族团结示范乡建设项目</t>
        </is>
      </c>
      <c r="F9" s="151" t="inlineStr">
        <is>
          <t>纸厂乡</t>
        </is>
      </c>
      <c r="G9" s="151" t="inlineStr">
        <is>
          <t>江边村、鄢家村、浑水塘村</t>
        </is>
      </c>
      <c r="H9" s="151" t="inlineStr">
        <is>
          <t>新建</t>
        </is>
      </c>
      <c r="I9" s="522" t="inlineStr">
        <is>
          <t>助力纸厂乡江边村2000亩大树青花椒，鄢家村260亩柑橘，浑水塘村500亩玉米产业发展。
一、围绕江边村2000亩大树青花椒产业，完善相关产业配套设施，新建水箱，安装灌溉管道，新建产业道路：1、在江边村打造林下养殖基地50亩，新建50立方米水池一座，配套安装DN50镀锌管1500米，DN25镀锌管2000米，道路铺设2500平方米，安装防护设施5000米，建设鸡棚80个，预计需要资金107万元。2、硬化20厘米厚C30混凝土产业道路长1500米，均宽3米，共计4500平方米，预计需要资金54万元。新建块石道路2000平方米，预计需要资金40万元。共计94万元。3、新建取水坝一座，预计投资5万元。安装DN80镀锌管6000米，预计需要资金60万元，新建50立方米水箱4个，预计需要资金24万元。羊粪田小组安装DN40管2800米，预计需要资金13万元，共计需要资金102万元。二、围绕鄢家村260亩柑橘产业，完善相关配套基础设施，新建水箱，安装灌溉管道：1、鄢家村新建20立方米水箱4个，新建DN50镀锌管1500米，预计需要资金17万元。三、围绕浑水塘村500亩玉米产业，硬化产业道路：1、硬化长4000米，宽3.5米的产业道路，标准为20厘米厚C25混凝土，预计需要177万元，建设涵洞4座，预计3万元，共计需要：180万元。</t>
        </is>
      </c>
      <c r="J9" s="151">
        <f>K9+L9+M9</f>
        <v/>
      </c>
      <c r="K9" s="151" t="n">
        <v>300</v>
      </c>
      <c r="L9" s="151" t="n"/>
      <c r="M9" s="151" t="n"/>
      <c r="N9" s="16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该项目建成后将进一步带动江边村、鄢家村、浑水塘村产业发展，降低农产品运输成本，受益2012户6789人（其中：三类监测对象358户1012人，风险未消除对象54户213人），实现人均增收1000元以上。</t>
        </is>
      </c>
      <c r="O9" s="162" t="inlineStr">
        <is>
          <t>将带动江边村、鄢家村、浑水塘村传统农业、大树青花椒、核桃、马铃薯等产业发展，降低农产品运输成本，实现人均增收1000元以上。</t>
        </is>
      </c>
      <c r="P9" s="151" t="n">
        <v>6789</v>
      </c>
      <c r="Q9" s="151" t="inlineStr">
        <is>
          <t>否</t>
        </is>
      </c>
      <c r="R9" s="151" t="inlineStr">
        <is>
          <t>否</t>
        </is>
      </c>
      <c r="S9" s="151" t="inlineStr">
        <is>
          <t>否</t>
        </is>
      </c>
      <c r="T9" s="151" t="inlineStr">
        <is>
          <t>会泽县民族宗教事务局</t>
        </is>
      </c>
      <c r="U9" s="151" t="inlineStr">
        <is>
          <t>纸厂乡人民政府</t>
        </is>
      </c>
      <c r="V9" s="151" t="inlineStr">
        <is>
          <t>是</t>
        </is>
      </c>
      <c r="W9" s="568" t="n">
        <v>46083</v>
      </c>
      <c r="X9" s="569" t="n">
        <v>46358</v>
      </c>
      <c r="Y9" s="151" t="inlineStr">
        <is>
          <t>项目用地等要素已核实，批复后即可及时开工建设</t>
        </is>
      </c>
      <c r="Z9" s="544" t="n"/>
    </row>
    <row r="10" ht="172" customFormat="1" customHeight="1" s="507">
      <c r="A10" s="151" t="n">
        <v>4</v>
      </c>
      <c r="B10" s="151" t="inlineStr">
        <is>
          <t>产业发展</t>
        </is>
      </c>
      <c r="C10" s="151" t="inlineStr">
        <is>
          <t>生产项目</t>
        </is>
      </c>
      <c r="D10" s="151" t="inlineStr">
        <is>
          <t>种植业基地</t>
        </is>
      </c>
      <c r="E10" s="151" t="inlineStr">
        <is>
          <t>古城街道厂沟村猫猫圈、锁家垭口小组民族团结进步示范村建设项目</t>
        </is>
      </c>
      <c r="F10" s="151" t="inlineStr">
        <is>
          <t>古城街道</t>
        </is>
      </c>
      <c r="G10" s="151" t="inlineStr">
        <is>
          <t>厂沟村</t>
        </is>
      </c>
      <c r="H10" s="151" t="inlineStr">
        <is>
          <t>新建</t>
        </is>
      </c>
      <c r="I10" s="162" t="inlineStr">
        <is>
          <t>助力古城街道厂沟村100亩万寿菊种植产业发展。
1.新建500立方米蓄水池2个，30万元/个，预计60万元。
2.种植万寿菊100亩（土地整理费用）预计15万元。
3.水电安装及新建其它配套设施覆盖面积100亩，预计25万元。合计投入资金100万元。</t>
        </is>
      </c>
      <c r="J10" s="151">
        <f>K10+L10+M10</f>
        <v/>
      </c>
      <c r="K10" s="151" t="n">
        <v>100</v>
      </c>
      <c r="L10" s="151" t="n"/>
      <c r="M10" s="151" t="n"/>
      <c r="N10" s="16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该项目建成后将进一步带动厂沟村167户573人（其中：三类监测对象19户90人）实现人均增收800元以上。</t>
        </is>
      </c>
      <c r="O10" s="162" t="inlineStr">
        <is>
          <t>将带动厂沟村传统农业产业发展，降低当地群众农产品运输成本，实现人均增收800元以上。</t>
        </is>
      </c>
      <c r="P10" s="151" t="n">
        <v>573</v>
      </c>
      <c r="Q10" s="151" t="inlineStr">
        <is>
          <t>否</t>
        </is>
      </c>
      <c r="R10" s="151" t="inlineStr">
        <is>
          <t>否</t>
        </is>
      </c>
      <c r="S10" s="151" t="inlineStr">
        <is>
          <t>否</t>
        </is>
      </c>
      <c r="T10" s="151" t="inlineStr">
        <is>
          <t>会泽县民族宗教事务局</t>
        </is>
      </c>
      <c r="U10" s="151" t="inlineStr">
        <is>
          <t>古城街道办事处</t>
        </is>
      </c>
      <c r="V10" s="151" t="inlineStr">
        <is>
          <t>是</t>
        </is>
      </c>
      <c r="W10" s="568" t="n">
        <v>46084</v>
      </c>
      <c r="X10" s="569" t="n">
        <v>46359</v>
      </c>
      <c r="Y10" s="151" t="n"/>
      <c r="Z10" s="544" t="n"/>
    </row>
    <row r="11" ht="224" customFormat="1" customHeight="1" s="507">
      <c r="A11" s="151" t="n">
        <v>5</v>
      </c>
      <c r="B11" s="151" t="inlineStr">
        <is>
          <t>产业发展</t>
        </is>
      </c>
      <c r="C11" s="151" t="inlineStr">
        <is>
          <t>生产项目</t>
        </is>
      </c>
      <c r="D11" s="151" t="inlineStr">
        <is>
          <t>种植业基地</t>
        </is>
      </c>
      <c r="E11" s="151" t="inlineStr">
        <is>
          <t>宝云街道华泥社区1组民族团结示范村建设项目</t>
        </is>
      </c>
      <c r="F11" s="151" t="inlineStr">
        <is>
          <t>宝云街道</t>
        </is>
      </c>
      <c r="G11" s="151" t="inlineStr">
        <is>
          <t>华泥社区</t>
        </is>
      </c>
      <c r="H11" s="151" t="inlineStr">
        <is>
          <t>新建</t>
        </is>
      </c>
      <c r="I11" s="162" t="inlineStr">
        <is>
          <t>建设华泥社区蔬菜、水稻、玉米产业基地500亩，改造冷浸地和冷浸田500亩。
1.建设1条长800米、宽4.5米的田间机耕道路、同时机耕道路带冷浸田地排水沟580米（规格为宽80厘米×高9厘米）米7.5浆砌石排水沟，DN400钢筋混凝土承插管32米，土方开挖4000立方米、土方回填2000立方米、土夹石换填650立方米、米7.5浆砌石（含勾缝）1200立方米、C25混凝土150立方米、20厘米厚C25道路路面+10厘米厚级配碎石垫层道路路面1100平方米、25厘米厚砂石路面道路（40%粗砂+60%碎石）3000平方米，概算投入财政资金90万元。
2.新建宽7米、跨度7米的机耕农桥1座（桥台采用C20混凝土、桥面采用钢筋混凝土），安装桥面防护设施20米，概算投入财政资金10万元。项目合计预计投入财政资金100万元。</t>
        </is>
      </c>
      <c r="J11" s="151">
        <f>K11+L11+M11</f>
        <v/>
      </c>
      <c r="K11" s="151" t="n">
        <v>100</v>
      </c>
      <c r="L11" s="151" t="n"/>
      <c r="M11" s="151" t="n"/>
      <c r="N11" s="16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通过恢复群众稻田耕种，在此基础上发展蔬菜高效高产农作物，进一步增加群众收入。该项目建成后，将带动华泥社区175户529人（其中：三类监测对象25户138人）实现人均增收800元以上。</t>
        </is>
      </c>
      <c r="O11" s="162" t="inlineStr">
        <is>
          <t>通过恢复群众稻田耕种，发展蔬菜高效高产农作物，进一步增加群众收入，可实现人均增收800元以上。</t>
        </is>
      </c>
      <c r="P11" s="151" t="n">
        <v>529</v>
      </c>
      <c r="Q11" s="151" t="inlineStr">
        <is>
          <t>否</t>
        </is>
      </c>
      <c r="R11" s="151" t="inlineStr">
        <is>
          <t>否</t>
        </is>
      </c>
      <c r="S11" s="151" t="inlineStr">
        <is>
          <t>否</t>
        </is>
      </c>
      <c r="T11" s="151" t="inlineStr">
        <is>
          <t>会泽县民族宗教事务局</t>
        </is>
      </c>
      <c r="U11" s="151" t="inlineStr">
        <is>
          <t>宝云街道办事处</t>
        </is>
      </c>
      <c r="V11" s="151" t="inlineStr">
        <is>
          <t>是</t>
        </is>
      </c>
      <c r="W11" s="568" t="n">
        <v>46085</v>
      </c>
      <c r="X11" s="569" t="n">
        <v>46360</v>
      </c>
      <c r="Y11" s="151" t="n"/>
      <c r="Z11" s="544" t="n"/>
    </row>
    <row r="12" ht="264" customFormat="1" customHeight="1" s="507">
      <c r="A12" s="151" t="n">
        <v>6</v>
      </c>
      <c r="B12" s="151" t="inlineStr">
        <is>
          <t>产业发展</t>
        </is>
      </c>
      <c r="C12" s="151" t="inlineStr">
        <is>
          <t>配套设施建设</t>
        </is>
      </c>
      <c r="D12" s="151" t="inlineStr">
        <is>
          <t>小型农田水利设施</t>
        </is>
      </c>
      <c r="E12" s="151" t="inlineStr">
        <is>
          <t>矿山镇布卡村民族团结示范村建设项目</t>
        </is>
      </c>
      <c r="F12" s="151" t="inlineStr">
        <is>
          <t>矿山镇</t>
        </is>
      </c>
      <c r="G12" s="151" t="inlineStr">
        <is>
          <t>布卡村</t>
        </is>
      </c>
      <c r="H12" s="151" t="inlineStr">
        <is>
          <t>新建</t>
        </is>
      </c>
      <c r="I12" s="162" t="inlineStr">
        <is>
          <t>助力发展紫甘蓝、青花等高原特色蔬菜种植产业1000亩。
1.新建5个200立方米蓄水池，预计投资63万元。
2.铺设3665米配水管网，用于解决项目所在区域1000余亩蔬菜种植基地灌溉用水问题，预计投资37万元。合计投入资金100万元。</t>
        </is>
      </c>
      <c r="J12" s="151">
        <f>K12+L12+M12</f>
        <v/>
      </c>
      <c r="K12" s="151" t="n">
        <v>100</v>
      </c>
      <c r="L12" s="151" t="n"/>
      <c r="M12" s="151" t="n"/>
      <c r="N12" s="522" t="inlineStr">
        <is>
          <t>以铸牢中华民族共同体意识为主线，积极融入新发展格局，坚持“富口袋”与“富脑袋”并重，赋予所有改革发展以“三个意义”。项目实施地点在矿山镇布卡村布卡、色基落2个小组，总人口103户319人。项目实施点覆盖土地面积1000余亩，已有1家农业合作社流转700余亩土地，种植紫甘蓝、青花等高原特色蔬菜，主要销往玉溪通海，市场价格稳定。在合作社的带动下，周边群众也开始种植蔬菜，种植面积不断扩大。该基地每年可提供就业岗位100余个，让周边各族群众实现“家门口”就业。项目建成后，可带动辖区内农户103户319人（其中脱贫户14户45人，“三类监测对象”7户20人）户均增加1000元以上。</t>
        </is>
      </c>
      <c r="O12" s="522" t="inlineStr">
        <is>
          <t>项目实施覆盖布卡村布卡、色基落2个小组，土地面积1000余亩，已有1家农业合作社流转700余亩土地，种植紫甘蓝、青花等高原特色蔬菜，主要销往玉溪通海，市场价格稳定。在合作社的带动下，周边群众也开始种植蔬菜，种植面积不断扩大。该基地每年可提供就业岗位100余个，让周边各族群众实现“家门口”就业。户均增加1000元以上。</t>
        </is>
      </c>
      <c r="P12" s="151" t="n">
        <v>319</v>
      </c>
      <c r="Q12" s="151" t="inlineStr">
        <is>
          <t>否</t>
        </is>
      </c>
      <c r="R12" s="151" t="inlineStr">
        <is>
          <t>否</t>
        </is>
      </c>
      <c r="S12" s="151" t="inlineStr">
        <is>
          <t>否</t>
        </is>
      </c>
      <c r="T12" s="151" t="inlineStr">
        <is>
          <t>会泽县民族宗教事务局</t>
        </is>
      </c>
      <c r="U12" s="151" t="inlineStr">
        <is>
          <t>矿山镇人民政府</t>
        </is>
      </c>
      <c r="V12" s="151" t="inlineStr">
        <is>
          <t>是</t>
        </is>
      </c>
      <c r="W12" s="568" t="n">
        <v>46087</v>
      </c>
      <c r="X12" s="569" t="n">
        <v>46362</v>
      </c>
      <c r="Y12" s="151" t="n"/>
      <c r="Z12" s="544" t="n"/>
    </row>
    <row r="13" ht="280" customFormat="1" customHeight="1" s="507">
      <c r="A13" s="151" t="n">
        <v>7</v>
      </c>
      <c r="B13" s="151" t="inlineStr">
        <is>
          <t>产业发展</t>
        </is>
      </c>
      <c r="C13" s="151" t="inlineStr">
        <is>
          <t>配套设施建设</t>
        </is>
      </c>
      <c r="D13" s="151" t="inlineStr">
        <is>
          <t>小型农田水利设施</t>
        </is>
      </c>
      <c r="E13" s="151" t="inlineStr">
        <is>
          <t>大海乡二道坪民族团结进步示范村建设项目</t>
        </is>
      </c>
      <c r="F13" s="151" t="inlineStr">
        <is>
          <t>大海乡</t>
        </is>
      </c>
      <c r="G13" s="151" t="inlineStr">
        <is>
          <t>二道坪村</t>
        </is>
      </c>
      <c r="H13" s="151" t="inlineStr">
        <is>
          <t>新建</t>
        </is>
      </c>
      <c r="I13" s="162" t="inlineStr">
        <is>
          <t>投资200万元，建设大海乡二道坪民族团结进步示范村，助力发展500亩中草药种植，项目建设规模为：
1、新建取水坝1座（4米*0.6米*1.3米），尘沙池1.5立方米，取水池1.5立方米。
2、新建DN63镀锌管15千米，安装DN63镀锌管排沙阀4套，18圆螺纹钢支架150个，镇墩（0.4米*0.6米*0.8米）20个，PE32管5千米。
3、50立方米蓄水池3个。</t>
        </is>
      </c>
      <c r="J13" s="151">
        <f>K13+L13+M13</f>
        <v/>
      </c>
      <c r="K13" s="151" t="n">
        <v>200</v>
      </c>
      <c r="L13" s="151" t="n"/>
      <c r="M13" s="151" t="n"/>
      <c r="N13" s="16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通过新建灌溉管道、蓄水池、取水坝等，为群众规模化种植当归、草乌、川芎、雪上一支蒿等中药材提供保障及所需用水，进一步改善生产生活条件。项目建成后，辐射延伸绿荫塘村，满足二道坪、绿荫塘2个村灌溉用水需求，带动辖区内群众568户1575人（其中：脱贫户107户379人，三类监测对象27户86人）人均增收2500元以上。</t>
        </is>
      </c>
      <c r="O13" s="162" t="inlineStr">
        <is>
          <t>通过新建灌溉管道、蓄水池、取水坝等，为群众规模化种植当归、草乌、川芎、雪上一支蒿等中药材提供保障及所需用水，进一步改善生产生活条件。项目建成后，辐射延伸绿荫塘村，满足二道坪、绿荫塘2个村灌溉用水需求。</t>
        </is>
      </c>
      <c r="P13" s="151" t="n">
        <v>1575</v>
      </c>
      <c r="Q13" s="151" t="inlineStr">
        <is>
          <t>否</t>
        </is>
      </c>
      <c r="R13" s="151" t="inlineStr">
        <is>
          <t>否</t>
        </is>
      </c>
      <c r="S13" s="151" t="inlineStr">
        <is>
          <t>否</t>
        </is>
      </c>
      <c r="T13" s="151" t="inlineStr">
        <is>
          <t>会泽县民族宗教事务局</t>
        </is>
      </c>
      <c r="U13" s="151" t="inlineStr">
        <is>
          <t>大海乡人民政府</t>
        </is>
      </c>
      <c r="V13" s="151" t="inlineStr">
        <is>
          <t>是</t>
        </is>
      </c>
      <c r="W13" s="568" t="n">
        <v>46089</v>
      </c>
      <c r="X13" s="569" t="n">
        <v>46364</v>
      </c>
      <c r="Y13" s="151" t="n"/>
      <c r="Z13" s="544" t="n"/>
    </row>
    <row r="14" ht="234" customFormat="1" customHeight="1" s="507">
      <c r="A14" s="151" t="n">
        <v>8</v>
      </c>
      <c r="B14" s="151" t="inlineStr">
        <is>
          <t>产业发展</t>
        </is>
      </c>
      <c r="C14" s="151" t="inlineStr">
        <is>
          <t>生产项目</t>
        </is>
      </c>
      <c r="D14" s="151" t="inlineStr">
        <is>
          <t>水产养殖业发展</t>
        </is>
      </c>
      <c r="E14" s="151" t="inlineStr">
        <is>
          <t>上村乡大松树村民族团结进步示范村建设项目</t>
        </is>
      </c>
      <c r="F14" s="151" t="inlineStr">
        <is>
          <t>上村乡</t>
        </is>
      </c>
      <c r="G14" s="151" t="inlineStr">
        <is>
          <t>大松树村</t>
        </is>
      </c>
      <c r="H14" s="151" t="inlineStr">
        <is>
          <t>新建</t>
        </is>
      </c>
      <c r="I14" s="162" t="inlineStr">
        <is>
          <t>投资100万元，聚焦辖区范围内罩子河流域的生态环境改善，促进上村渔业产业发展。
1.对罩子河流域和兴桥至爱民小学段长1500米、宽10米、深0.4米，进行系统性治理，其中河道清淤11700立方米，每立方单价30元，计划投资35万元。
2.新建相关配套设施40项，概算资金11万元。
3.新建滚水坝10道，规格长12米，底宽2.5米，口宽1米，高2.2米，合计462立方米，每立方单价580元，概算资金27万元。
4.新建挡土墙570立方（块石混凝土浇筑、红砖堆砌），每立方480元，计划投资27万元。</t>
        </is>
      </c>
      <c r="J14" s="151">
        <f>K14+L14+M14</f>
        <v/>
      </c>
      <c r="K14" s="151" t="n">
        <v>100</v>
      </c>
      <c r="L14" s="151" t="n"/>
      <c r="M14" s="151" t="n"/>
      <c r="N14" s="524" t="inlineStr">
        <is>
          <t>该项目建设紧扣铸牢中华民族共同体意识这条主线，依托巩固拓展脱贫攻坚成果同乡村振兴有效衔接，立足“十五五”规划项目，夯实乡村振兴展业发展和基础设施建设，积极融入新发展格局，支持民族地区产业发展，提高人民群众生产生活水平，满足人民日益增长的美好生活需要，增强人民群众的获得感、幸福感、安全感，凝聚起实现中华民族伟大复兴的磅礴力量。积极打造大松树村民族团结进步示范村河流流域生态环境治理与渔业产业促进项目，进一步改善河流水质、恢复河道生态功能、提升沿岸景观风貌，为本地渔业产业创造优良的水体环境和生态基础。项目建成后，将惠及沿岸各族群众160户640人（含脱贫户21户81人），促进渔业增产增效，带动休闲渔业、乡村旅游增加沿岸居民收入，推动示范村生态宜居、产业兴旺、民族和谐。</t>
        </is>
      </c>
      <c r="O14" s="162" t="inlineStr">
        <is>
          <t>该项目可改善河流水质、恢复河道生态功能、提升沿岸景观风貌，为本地渔业产业创造优良的水体环境和生态基础。项目建成后，将惠及沿岸各族群众，促进渔业增产增效，带动休闲渔业、乡村旅游增加沿岸居民收入，推动示范村生态宜居、产业兴旺、民族和谐。</t>
        </is>
      </c>
      <c r="P14" s="151" t="n">
        <v>640</v>
      </c>
      <c r="Q14" s="151" t="inlineStr">
        <is>
          <t>否</t>
        </is>
      </c>
      <c r="R14" s="151" t="inlineStr">
        <is>
          <t>否</t>
        </is>
      </c>
      <c r="S14" s="151" t="inlineStr">
        <is>
          <t>否</t>
        </is>
      </c>
      <c r="T14" s="151" t="inlineStr">
        <is>
          <t>会泽县民族宗教事务局</t>
        </is>
      </c>
      <c r="U14" s="151" t="inlineStr">
        <is>
          <t>上村乡人民政府</t>
        </is>
      </c>
      <c r="V14" s="151" t="inlineStr">
        <is>
          <t>是</t>
        </is>
      </c>
      <c r="W14" s="568" t="n">
        <v>46091</v>
      </c>
      <c r="X14" s="569" t="n">
        <v>46366</v>
      </c>
      <c r="Y14" s="151" t="n"/>
      <c r="Z14" s="544" t="n"/>
    </row>
    <row r="15" ht="222" customFormat="1" customHeight="1" s="507">
      <c r="A15" s="151" t="n">
        <v>9</v>
      </c>
      <c r="B15" s="151" t="inlineStr">
        <is>
          <t>产业发展</t>
        </is>
      </c>
      <c r="C15" s="151" t="inlineStr">
        <is>
          <t>配套设施建设</t>
        </is>
      </c>
      <c r="D15" s="151" t="inlineStr">
        <is>
          <t>小型农田水利设施</t>
        </is>
      </c>
      <c r="E15" s="151" t="inlineStr">
        <is>
          <t>五星乡铅厂村大村子民族团结示范村</t>
        </is>
      </c>
      <c r="F15" s="151" t="inlineStr">
        <is>
          <t>五星乡</t>
        </is>
      </c>
      <c r="G15" s="151" t="inlineStr">
        <is>
          <t>铅厂村</t>
        </is>
      </c>
      <c r="H15" s="151" t="inlineStr">
        <is>
          <t>新建</t>
        </is>
      </c>
      <c r="I15" s="162" t="inlineStr">
        <is>
          <t>投资100万元，在铅厂村打造产业服务支撑项目，开展农业社会化服务。1、产业道路建设（硬化20厘米厚c25混凝土路面6750平方米），110元/平方米，预计74万元。
2、修建排水沟渠1000米，180元/米，预计18万元。
3、浆砌石挡墙250立方米，330元/立方米，预计8万元。</t>
        </is>
      </c>
      <c r="J15" s="151">
        <f>K15+L15+M15</f>
        <v/>
      </c>
      <c r="K15" s="151" t="n">
        <v>100</v>
      </c>
      <c r="L15" s="151" t="n"/>
      <c r="M15" s="151" t="n"/>
      <c r="N15" s="16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该项目的实施促进多产业融合，属地彝、佤、回等不同民族村民协作，增进文化交流与融合。增加本地就业，各民族共同致富。预计将带动铅厂村委会已脱贫户68户195人，监测户5户16人增加收入。</t>
        </is>
      </c>
      <c r="O15" s="162" t="inlineStr">
        <is>
          <t>该项目的实施促进多产业融合，增加本地就业，各民族群众共同致富。</t>
        </is>
      </c>
      <c r="P15" s="151" t="n">
        <v>195</v>
      </c>
      <c r="Q15" s="151" t="inlineStr">
        <is>
          <t>否</t>
        </is>
      </c>
      <c r="R15" s="151" t="inlineStr">
        <is>
          <t>否</t>
        </is>
      </c>
      <c r="S15" s="151" t="inlineStr">
        <is>
          <t>否</t>
        </is>
      </c>
      <c r="T15" s="151" t="inlineStr">
        <is>
          <t>会泽县民族宗教事务局</t>
        </is>
      </c>
      <c r="U15" s="151" t="inlineStr">
        <is>
          <t>五星乡人民政府</t>
        </is>
      </c>
      <c r="V15" s="151" t="inlineStr">
        <is>
          <t>是</t>
        </is>
      </c>
      <c r="W15" s="568" t="n">
        <v>46092</v>
      </c>
      <c r="X15" s="569" t="n">
        <v>46367</v>
      </c>
      <c r="Y15" s="151" t="n"/>
      <c r="Z15" s="544" t="n"/>
    </row>
    <row r="16" ht="259" customFormat="1" customHeight="1" s="507">
      <c r="A16" s="151" t="n">
        <v>10</v>
      </c>
      <c r="B16" s="151" t="inlineStr">
        <is>
          <t>产业发展</t>
        </is>
      </c>
      <c r="C16" s="151" t="inlineStr">
        <is>
          <t>生产项目</t>
        </is>
      </c>
      <c r="D16" s="151" t="inlineStr">
        <is>
          <t>种植业基地</t>
        </is>
      </c>
      <c r="E16" s="151" t="inlineStr">
        <is>
          <t>纸厂乡鄢家村民族团结示范村建设项目</t>
        </is>
      </c>
      <c r="F16" s="151" t="inlineStr">
        <is>
          <t>纸厂乡</t>
        </is>
      </c>
      <c r="G16" s="151" t="inlineStr">
        <is>
          <t>鄢家村</t>
        </is>
      </c>
      <c r="H16" s="151" t="inlineStr">
        <is>
          <t>新建</t>
        </is>
      </c>
      <c r="I16" s="162" t="inlineStr">
        <is>
          <t>投资100万元，在鄢家村建设民族团结示范项目，围绕鄢家村100余亩蔬菜种植，300余亩玉米种植，新建产业道路、配套灌溉管道等建设：
1、硬化20厘米厚C30混凝土产业道路长1586米，均宽5米，合计7350平方米，单价120元/平方米，合计88.2万元。
2、新建混凝土挡墙长30米、宽1.5米、高1.5米，共计67.3立方米，预计4万元。
3、安装涵管8米，预计需要资金0.16万元。
4、安装DN25镀锌管2800米，预计需要资金6.64万元，安装DN20镀锌管600米，预计需要资金1万元。</t>
        </is>
      </c>
      <c r="J16" s="151">
        <f>K16+L16+M16</f>
        <v/>
      </c>
      <c r="K16" s="151" t="n">
        <v>100</v>
      </c>
      <c r="L16" s="151" t="n"/>
      <c r="M16" s="151" t="n"/>
      <c r="N16" s="162" t="inlineStr">
        <is>
          <t>该项目建设紧扣铸牢中华民族共同体意识这条主线，通过提升蔬菜产业道路、灌溉饮水等基础设施建设，推动鄢家村百亩蔬菜提质增效，增强周边人民群众既“富口袋”又“富脑袋”，推动群众生产生活水平更上一个台阶，满足人民日益增长的美好生活需要，增强人民群众的获得感、幸福感、安全感，破解该村群众自身内生发展动力不足和产业发展滞后的瓶颈，助力该村巩固拓展脱贫攻坚成果和乡村振兴有效衔接。该项目建成，将带动该村102户326人蔬菜、农特产业双向发展、稳定增收，确保脱贫户68户218人和6户16人三类监测对象增收600元以上。</t>
        </is>
      </c>
      <c r="O16" s="162" t="inlineStr">
        <is>
          <t>将破解该村群众自身内生发展动力不足和产业发展滞后的瓶颈，助力该村巩固拓展脱贫攻坚成果和乡村振兴有效衔接。实现了农业生产的低投入高产出，促使资源得到充分利用，受益农户增加收入。</t>
        </is>
      </c>
      <c r="P16" s="151" t="n">
        <v>326</v>
      </c>
      <c r="Q16" s="151" t="inlineStr">
        <is>
          <t>否</t>
        </is>
      </c>
      <c r="R16" s="151" t="inlineStr">
        <is>
          <t>否</t>
        </is>
      </c>
      <c r="S16" s="151" t="inlineStr">
        <is>
          <t>否</t>
        </is>
      </c>
      <c r="T16" s="151" t="inlineStr">
        <is>
          <t>会泽县民族宗教事务局</t>
        </is>
      </c>
      <c r="U16" s="151" t="inlineStr">
        <is>
          <t>纸厂乡人民政府</t>
        </is>
      </c>
      <c r="V16" s="151" t="inlineStr">
        <is>
          <t>是</t>
        </is>
      </c>
      <c r="W16" s="568" t="n">
        <v>46093</v>
      </c>
      <c r="X16" s="569" t="n">
        <v>46368</v>
      </c>
      <c r="Y16" s="151" t="n"/>
      <c r="Z16" s="544" t="n"/>
    </row>
    <row r="17" ht="232" customFormat="1" customHeight="1" s="507">
      <c r="A17" s="151" t="n">
        <v>11</v>
      </c>
      <c r="B17" s="151" t="inlineStr">
        <is>
          <t>产业发展</t>
        </is>
      </c>
      <c r="C17" s="151" t="inlineStr">
        <is>
          <t>生产项目</t>
        </is>
      </c>
      <c r="D17" s="151" t="inlineStr">
        <is>
          <t>种植业基地</t>
        </is>
      </c>
      <c r="E17" s="151" t="inlineStr">
        <is>
          <t>钟屏街道泽兴社区民族团结进步示范村建设项目</t>
        </is>
      </c>
      <c r="F17" s="151" t="inlineStr">
        <is>
          <t>钟屏街道</t>
        </is>
      </c>
      <c r="G17" s="151" t="inlineStr">
        <is>
          <t>鱼洞社区</t>
        </is>
      </c>
      <c r="H17" s="151" t="inlineStr">
        <is>
          <t>新建</t>
        </is>
      </c>
      <c r="I17" s="162" t="inlineStr">
        <is>
          <t>助力800亩万寿菊、600亩食用玫瑰、200亩多肉花卉种植及初加工、精深加工，实现产业高质量发展，壮大村级集体经济。
1.新建C25砼基层5400平方米，单价120元/平方米，估算投资64万元。
2.新建M7.5砌筑毛石挡墙1200立方米，单价410元/立方米，估算投资50万元。
3.新建配套建设产业道长1.2公里，均宽4.5米，安装路沿石230立方米，单价530元/立方米，估算投资12万元。
4.土夹石回填1400立方米，单价40元/立方米，估算投资5万元。
5.硬化20厘米厚C30混凝土产业道路长483.4米，均宽5米，合计2417平方米，单价120元/平方米，估算投资29万元。合计投入资金160万元。</t>
        </is>
      </c>
      <c r="J17" s="151">
        <f>K17+L17+M17</f>
        <v/>
      </c>
      <c r="K17" s="151" t="n">
        <v>160</v>
      </c>
      <c r="L17" s="151" t="n"/>
      <c r="M17" s="151" t="n"/>
      <c r="N17" s="162" t="inlineStr">
        <is>
          <t>以铸牢中华民族共同体意识为主线，积极推动搬迁安置区融入新发展格局，坚持“富口袋”与“富脑袋”并重，赋予所有改革发展以“三个意义”，支持民族地区产业发展，增强民族地区发展内生动力，助力加快各民族共同走向社会主义现代化步伐。项目进一步激发搬迁居民发展内生动力，助力各族群众共同走向现代化步伐。惠及鱼洞社区2104户6623人受益，其中（三类监测对象41户129人，脱贫不稳定户16户49人，边缘易致贫户11户37人，突发严重困难户14户43人），实现人均增收500元以上。</t>
        </is>
      </c>
      <c r="O17" s="162" t="inlineStr">
        <is>
          <t>积极推动搬迁安置区融入新发展格局，坚持“富口袋”与“富脑袋”并重，支持民族地区产业发展，增强民族地区发展内生动力，助力加快各民族共同走向社会主义现代化步伐。项目进一步激发搬迁居民发展内生动力，助力各族群众共同走向现代化步伐。</t>
        </is>
      </c>
      <c r="P17" s="151" t="n">
        <v>6623</v>
      </c>
      <c r="Q17" s="151" t="inlineStr">
        <is>
          <t>否</t>
        </is>
      </c>
      <c r="R17" s="151" t="inlineStr">
        <is>
          <t>否</t>
        </is>
      </c>
      <c r="S17" s="151" t="inlineStr">
        <is>
          <t>否</t>
        </is>
      </c>
      <c r="T17" s="151" t="inlineStr">
        <is>
          <t>会泽县民族宗教事务局</t>
        </is>
      </c>
      <c r="U17" s="151" t="inlineStr">
        <is>
          <t>钟屏街道办事处</t>
        </is>
      </c>
      <c r="V17" s="151" t="inlineStr">
        <is>
          <t>是</t>
        </is>
      </c>
      <c r="W17" s="568" t="n">
        <v>46099</v>
      </c>
      <c r="X17" s="569" t="n">
        <v>46374</v>
      </c>
      <c r="Y17" s="151" t="n"/>
      <c r="Z17" s="544" t="n"/>
    </row>
    <row r="18" ht="255" customFormat="1" customHeight="1" s="507">
      <c r="A18" s="151" t="n">
        <v>12</v>
      </c>
      <c r="B18" s="151" t="inlineStr">
        <is>
          <t>产业发展</t>
        </is>
      </c>
      <c r="C18" s="151" t="inlineStr">
        <is>
          <t>生产项目</t>
        </is>
      </c>
      <c r="D18" s="515" t="inlineStr">
        <is>
          <t>种植业基地</t>
        </is>
      </c>
      <c r="E18" s="517" t="inlineStr">
        <is>
          <t>乐业镇阿布卡民族团结进步示范村建设项目</t>
        </is>
      </c>
      <c r="F18" s="518" t="inlineStr">
        <is>
          <t>乐业镇人民政府</t>
        </is>
      </c>
      <c r="G18" s="151" t="inlineStr">
        <is>
          <t>阿布卡示范村</t>
        </is>
      </c>
      <c r="H18" s="151" t="inlineStr">
        <is>
          <t>新建</t>
        </is>
      </c>
      <c r="I18" s="162" t="inlineStr">
        <is>
          <t>投资100万元，在乐业镇阿布卡建设民族团结示范项目。
1.在乐业镇阿布卡大冲、小冲、王家营、下新寨、曹家村、水井边、三家村、李家村、林角塘、石关口、尖山、中村、烂碾子小组修建砂石路面机耕路29.3千米，预计投资58.6万元；2.在乐业镇阿布卡水井边、林角塘、石关口小组新建100立方米水池3座，预计投资35万元；3.在阿布卡水井边小组安装供水管道3200米，预计投资6.4万元；上述项目合计投资100万元。</t>
        </is>
      </c>
      <c r="J18" s="151">
        <f>K18+L18+M18</f>
        <v/>
      </c>
      <c r="K18" s="151" t="n">
        <v>100</v>
      </c>
      <c r="L18" s="151" t="n"/>
      <c r="M18" s="151" t="n"/>
      <c r="N18" s="522" t="inlineStr">
        <is>
          <t>支持民族地区产业发展，增强民族地区发展内生动力，助力加快各民族共同走向社会主义现代化步伐。修机耕路和灌溉水池的意义非常深远，是推动农业农村现代化、实现乡村振兴的一项基础性、战略性工程。农村机耕路是一条:“产业路”:连接着田间与市场，是现代农业的动脉；是一条“致富路”:承载着农民对美好生活的向往，是增收致富的桥梁；是一条“幸福路”:改善了生活条件，提升了农民的幸福感和获得感；是一条“振兴路”:是实施乡村振兴战略，实现“产业兴旺、生态宜居、乡风文明、治理有效、生活富裕”。预计将带动井田社区已脱贫户200余户659人，监测户7户23人增加收入。</t>
        </is>
      </c>
      <c r="O18" s="162" t="inlineStr">
        <is>
          <t>该项目建设，是一项投入产出比极高的基础性投资，其带来的经济、社会和环境效益是全方位和长远的、是夯实国家粮食安全根基、推动农业农村现代化不可或缺的关键一环。</t>
        </is>
      </c>
      <c r="P18" s="151" t="n">
        <v>8523</v>
      </c>
      <c r="Q18" s="151" t="inlineStr">
        <is>
          <t>否</t>
        </is>
      </c>
      <c r="R18" s="151" t="inlineStr">
        <is>
          <t>否</t>
        </is>
      </c>
      <c r="S18" s="151" t="inlineStr">
        <is>
          <t>否</t>
        </is>
      </c>
      <c r="T18" s="151" t="inlineStr">
        <is>
          <t>会泽县民族宗教事务局</t>
        </is>
      </c>
      <c r="U18" s="151" t="inlineStr">
        <is>
          <t>乐业镇人民政府</t>
        </is>
      </c>
      <c r="V18" s="151" t="inlineStr">
        <is>
          <t>是</t>
        </is>
      </c>
      <c r="W18" s="568" t="n">
        <v>46099</v>
      </c>
      <c r="X18" s="569" t="n">
        <v>46374</v>
      </c>
      <c r="Y18" s="151" t="n"/>
      <c r="Z18" s="544" t="n"/>
    </row>
    <row r="19" ht="242" customFormat="1" customHeight="1" s="507">
      <c r="A19" s="151" t="n">
        <v>13</v>
      </c>
      <c r="B19" s="151" t="inlineStr">
        <is>
          <t>产业发展</t>
        </is>
      </c>
      <c r="C19" s="151" t="inlineStr">
        <is>
          <t>配套设施建设</t>
        </is>
      </c>
      <c r="D19" s="515" t="inlineStr">
        <is>
          <t>小型农田水利设施</t>
        </is>
      </c>
      <c r="E19" s="205" t="inlineStr">
        <is>
          <t>马路乡马路村民族团结进步示范村</t>
        </is>
      </c>
      <c r="F19" s="518" t="inlineStr">
        <is>
          <t>马路乡</t>
        </is>
      </c>
      <c r="G19" s="151" t="inlineStr">
        <is>
          <t>马路村</t>
        </is>
      </c>
      <c r="H19" s="151" t="inlineStr">
        <is>
          <t>新建</t>
        </is>
      </c>
      <c r="I19" s="162" t="inlineStr">
        <is>
          <t>投资100万元，在马路村委会6个小组建设民族团结进步示范项目。
围绕马路村传统产业3000余亩马铃薯、5000余亩玉米、1000余亩核桃，在马路村6个小组硬化产业道路长2.5公里，均宽3米，厚20厘米，合计投资100万元。</t>
        </is>
      </c>
      <c r="J19" s="151">
        <f>K19+L19+M19</f>
        <v/>
      </c>
      <c r="K19" s="151" t="n">
        <v>100</v>
      </c>
      <c r="L19" s="151" t="n"/>
      <c r="M19" s="151" t="n"/>
      <c r="N19" s="522" t="inlineStr">
        <is>
          <t>该项目建设以铸牢中华民族共同体意识为主线，紧扣“不断改善人民生活，提高民生水平，满足人民日益增长的美好生活需要，增强人民群众的获得感、幸福感、安全感，凝聚起实现中华民族伟大复兴的磅礴力量”为宗旨。有效解决该村群众出行难问题，雨雪天气群众出行安全问题，也有利于农村产业的多元化发展和改善农村的村容村貌，消除脏乱差的旧形象，提高农民的生活质量促进农村社会进步，助于缩小城乡差距，促进社会公平和谐提高农村基础设施水平。项目覆盖马路村6个小组农户400余户1500人（其中脱贫户89户361人，“三类监测对象”12户38人）</t>
        </is>
      </c>
      <c r="O19" s="162" t="inlineStr">
        <is>
          <t>有效解决该村群众出行难问题，雨雪天气群众出行安全问题，也有利于农村产业的多元化发展和改善农村的村容村貌，消除脏乱差的旧形象，提高农民的生活质量促进农村社会进步，助于缩小城乡差距，促进社会公平和谐提高农村基础设施水平。</t>
        </is>
      </c>
      <c r="P19" s="151" t="n">
        <v>1500</v>
      </c>
      <c r="Q19" s="151" t="inlineStr">
        <is>
          <t>否</t>
        </is>
      </c>
      <c r="R19" s="151" t="inlineStr">
        <is>
          <t>否</t>
        </is>
      </c>
      <c r="S19" s="151" t="inlineStr">
        <is>
          <t>否</t>
        </is>
      </c>
      <c r="T19" s="151" t="inlineStr">
        <is>
          <t>会泽县民族宗教事务局</t>
        </is>
      </c>
      <c r="U19" s="151" t="inlineStr">
        <is>
          <t>马路乡人民政府</t>
        </is>
      </c>
      <c r="V19" s="151" t="inlineStr">
        <is>
          <t>是</t>
        </is>
      </c>
      <c r="W19" s="568" t="n">
        <v>46099</v>
      </c>
      <c r="X19" s="569" t="n">
        <v>46374</v>
      </c>
      <c r="Y19" s="151" t="n"/>
      <c r="Z19" s="544" t="n"/>
    </row>
    <row r="20" ht="245" customFormat="1" customHeight="1" s="507">
      <c r="A20" s="151" t="n">
        <v>14</v>
      </c>
      <c r="B20" s="151" t="inlineStr">
        <is>
          <t>产业发展</t>
        </is>
      </c>
      <c r="C20" s="151" t="inlineStr">
        <is>
          <t>配套设施建设</t>
        </is>
      </c>
      <c r="D20" s="515" t="inlineStr">
        <is>
          <t>小型农田水利设施</t>
        </is>
      </c>
      <c r="E20" s="205" t="inlineStr">
        <is>
          <t>新街回族乡发落村民族团结进步示范村</t>
        </is>
      </c>
      <c r="F20" s="518" t="inlineStr">
        <is>
          <t>新街回族乡</t>
        </is>
      </c>
      <c r="G20" s="151" t="inlineStr">
        <is>
          <t>发落村</t>
        </is>
      </c>
      <c r="H20" s="151" t="inlineStr">
        <is>
          <t>新建</t>
        </is>
      </c>
      <c r="I20" s="522" t="inlineStr">
        <is>
          <t>投资100万元，围绕发落村传统产业1500余亩玉米、600余亩马铃薯和中药材产业黄精200余亩和白芨100余亩，在发落村建设民族团结示范项目1个。
一、产业道路硬化3条：1.硬化荞草棚主路至张士坤家1100米，宽3.5米、硬化错车道2个宽6米，长8米，合计3946平方米，单价140元每平方米，需资金55.244万元；建设挡土墙100立方米，单价420元每立方米，需资金4.2168万元；涵管直径1.2米的6根、直径0.8米的6根、直径0.6米的6根，需资金1.032万元，共计资金60.4928万元。2.硬化桥草棚主路至徐安排家250米，宽3米，合计750平方米，单价140元每平方米，需资金10.5万元；涵管直径0.6米的3根，需资金0.084万元，共计资金10.584万元。3.硬化安座落口子至岩头上道路400米，宽4.5米，合计1800平方米，单价140元每平方米，需资金25.2万元。
二、在八组中药材种植基地建设1个小型交易场地，地面硬化100平方米，单价140元每平方米，需资金1.4万元；建盖100平方的钢架棚1个，单价230元每平方米，需资金2.3万元，合计3.7万元。</t>
        </is>
      </c>
      <c r="J20" s="151">
        <f>K20+L20+M20</f>
        <v/>
      </c>
      <c r="K20" s="151" t="n">
        <v>100</v>
      </c>
      <c r="L20" s="151" t="n"/>
      <c r="M20" s="151" t="n"/>
      <c r="N20" s="52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通过完善的基础设施提高中药材种植面积，预计产量提升40%。项目建成后，可带动周边就业，为当地居民提供就业岗位，增加居民收入，促进当地经济发展。提升中药材产业整体竞争力，推动产业集聚发展，促进产业链完善。预计将带动农户351户1427人（其中：三类监测户43户141人）人均增加收入1000元以上。</t>
        </is>
      </c>
      <c r="O20" s="162" t="inlineStr">
        <is>
          <t>通过完善的基础设施提高中药材种植面积，预计产量提升40%。项目建成后，可带动周边就业，为当地居民提供就业岗位，增加居民收入，促进当地经济发展。提升中药材产业整体竞争力，推动产业集聚发展，促进产业链完善。</t>
        </is>
      </c>
      <c r="P20" s="151" t="n">
        <v>1427</v>
      </c>
      <c r="Q20" s="151" t="inlineStr">
        <is>
          <t>否</t>
        </is>
      </c>
      <c r="R20" s="151" t="inlineStr">
        <is>
          <t>否</t>
        </is>
      </c>
      <c r="S20" s="151" t="inlineStr">
        <is>
          <t>否</t>
        </is>
      </c>
      <c r="T20" s="151" t="inlineStr">
        <is>
          <t>会泽县民族宗教事务局</t>
        </is>
      </c>
      <c r="U20" s="151" t="inlineStr">
        <is>
          <t>新街乡人民政府</t>
        </is>
      </c>
      <c r="V20" s="151" t="inlineStr">
        <is>
          <t>是</t>
        </is>
      </c>
      <c r="W20" s="568" t="n">
        <v>46099</v>
      </c>
      <c r="X20" s="569" t="n">
        <v>46374</v>
      </c>
      <c r="Y20" s="151" t="n"/>
      <c r="Z20" s="544" t="n"/>
    </row>
    <row r="21" ht="207" customFormat="1" customHeight="1" s="507">
      <c r="A21" s="151" t="n">
        <v>15</v>
      </c>
      <c r="B21" s="151" t="inlineStr">
        <is>
          <t>产业发展</t>
        </is>
      </c>
      <c r="C21" s="151" t="inlineStr">
        <is>
          <t>配套设施建设</t>
        </is>
      </c>
      <c r="D21" s="515" t="inlineStr">
        <is>
          <t>小型农田水利设施</t>
        </is>
      </c>
      <c r="E21" s="205" t="inlineStr">
        <is>
          <t>新街回族乡垴包村民族团结进步示范村</t>
        </is>
      </c>
      <c r="F21" s="518" t="inlineStr">
        <is>
          <t>新街回族乡</t>
        </is>
      </c>
      <c r="G21" s="151" t="inlineStr">
        <is>
          <t>垴包村</t>
        </is>
      </c>
      <c r="H21" s="151" t="n"/>
      <c r="I21" s="162" t="inlineStr">
        <is>
          <t>投资100万元，在垴包村建设民族团结示范项目：
围绕800余亩蔬菜种植（茄子、辣椒、黄瓜等）新建产业配套基础设施。1.产业道路硬化。垴包村1组、7组至新街村总长2.8公里、宽2.5米、厚0.2米，计划投资90万元；挡土墙240立方米，计划投资6万元。
2.产业道路硬化。垴包1组公路至马敏亮门口：长200米、宽3米、厚0.2米。计划投资4万元。</t>
        </is>
      </c>
      <c r="J21" s="151">
        <f>K21+L21+M21</f>
        <v/>
      </c>
      <c r="K21" s="151" t="n">
        <v>100</v>
      </c>
      <c r="L21" s="151" t="n"/>
      <c r="M21" s="151" t="n"/>
      <c r="N21" s="52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受益村惠及垴包、马店、新街三个村委会。有效解决800亩蔬菜种植户交通问题，涉及农户1087户3577人（其中包括脱贫不稳定户1户5人、边缘易致贫户6户17人、其他农村低收入群体68户89人），可实现人均增收1000元以上。</t>
        </is>
      </c>
      <c r="O21" s="162" t="inlineStr">
        <is>
          <t>项目实施后，受益村惠及垴包、马店、新街三个村委会。有效解决800亩蔬菜种植户交通问题，</t>
        </is>
      </c>
      <c r="P21" s="151" t="n">
        <v>3577</v>
      </c>
      <c r="Q21" s="151" t="inlineStr">
        <is>
          <t>否</t>
        </is>
      </c>
      <c r="R21" s="151" t="inlineStr">
        <is>
          <t>否</t>
        </is>
      </c>
      <c r="S21" s="151" t="inlineStr">
        <is>
          <t>否</t>
        </is>
      </c>
      <c r="T21" s="151" t="inlineStr">
        <is>
          <t>会泽县民族宗教事务局</t>
        </is>
      </c>
      <c r="U21" s="151" t="inlineStr">
        <is>
          <t>新街乡人民政府</t>
        </is>
      </c>
      <c r="V21" s="151" t="inlineStr">
        <is>
          <t>是</t>
        </is>
      </c>
      <c r="W21" s="568" t="n">
        <v>46099</v>
      </c>
      <c r="X21" s="569" t="n">
        <v>46374</v>
      </c>
      <c r="Y21" s="151" t="n"/>
      <c r="Z21" s="544" t="n"/>
    </row>
    <row r="22" ht="207" customFormat="1" customHeight="1" s="507">
      <c r="A22" s="151" t="n">
        <v>16</v>
      </c>
      <c r="B22" s="151" t="inlineStr">
        <is>
          <t>产业发展</t>
        </is>
      </c>
      <c r="C22" s="151" t="inlineStr">
        <is>
          <t>产业服务支撑项目</t>
        </is>
      </c>
      <c r="D22" s="515" t="inlineStr">
        <is>
          <t>农业社会化服务</t>
        </is>
      </c>
      <c r="E22" s="205" t="inlineStr">
        <is>
          <t>鲁纳乡新营村民族团结进步示范村建设项目</t>
        </is>
      </c>
      <c r="F22" s="518" t="inlineStr">
        <is>
          <t>鲁纳乡</t>
        </is>
      </c>
      <c r="G22" s="151" t="inlineStr">
        <is>
          <t>新营村</t>
        </is>
      </c>
      <c r="H22" s="151" t="inlineStr">
        <is>
          <t>新建</t>
        </is>
      </c>
      <c r="I22" s="162" t="inlineStr">
        <is>
          <t>围绕新营村下村、油房小组400亩辣椒、烤烟种植基地，配套建设：
1.新建产业道路4300米，宽4米，投入资金64万元；
2.新建100立方米蓄水池2个，投入资金16万元；
3.建设输水管道3000米，投入资金20万元。</t>
        </is>
      </c>
      <c r="J22" s="151">
        <f>K22+L22+M22</f>
        <v/>
      </c>
      <c r="K22" s="151" t="n">
        <v>100</v>
      </c>
      <c r="L22" s="151" t="n"/>
      <c r="M22" s="151" t="n"/>
      <c r="N22" s="52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项目建成后形成的资产归鲁纳乡新营村委会所有，项目覆盖人口93户260人，其中脱贫户52户141人，带动当地群众务工50人以上。可实现人均增收1000元以上。</t>
        </is>
      </c>
      <c r="O22" s="522" t="inlineStr">
        <is>
          <t>通过项目建设可以直接解决新营村辣椒、烤烟等农产品运输、交易的瓶颈问题，降低生产成本与损耗，为产业规模化、标准化发展提供硬件支持，最终实现农业增效、农民增收。产业服务站的建设，不仅提供了公共活动空间，更成为各族群众交往、交流、交融的平台。</t>
        </is>
      </c>
      <c r="P22" s="151" t="n">
        <v>260</v>
      </c>
      <c r="Q22" s="151" t="inlineStr">
        <is>
          <t>否</t>
        </is>
      </c>
      <c r="R22" s="151" t="inlineStr">
        <is>
          <t>否</t>
        </is>
      </c>
      <c r="S22" s="151" t="inlineStr">
        <is>
          <t>否</t>
        </is>
      </c>
      <c r="T22" s="151" t="inlineStr">
        <is>
          <t>会泽县民族宗教事务局</t>
        </is>
      </c>
      <c r="U22" s="151" t="inlineStr">
        <is>
          <t>鲁纳乡人民政府</t>
        </is>
      </c>
      <c r="V22" s="151" t="inlineStr">
        <is>
          <t>是</t>
        </is>
      </c>
      <c r="W22" s="568" t="n">
        <v>46082</v>
      </c>
      <c r="X22" s="569" t="n">
        <v>46357</v>
      </c>
      <c r="Y22" s="151" t="n"/>
      <c r="Z22" s="544" t="n"/>
    </row>
    <row r="23" ht="213" customFormat="1" customHeight="1" s="507">
      <c r="A23" s="151" t="n">
        <v>17</v>
      </c>
      <c r="B23" s="151" t="inlineStr">
        <is>
          <t>产业发展</t>
        </is>
      </c>
      <c r="C23" s="151" t="inlineStr">
        <is>
          <t>产业服务支撑项目</t>
        </is>
      </c>
      <c r="D23" s="515" t="inlineStr">
        <is>
          <t>农业社会化服务</t>
        </is>
      </c>
      <c r="E23" s="205" t="inlineStr">
        <is>
          <t>鲁纳乡雨沐村民族团结进步示范村建设项目</t>
        </is>
      </c>
      <c r="F23" s="518" t="inlineStr">
        <is>
          <t>鲁纳乡</t>
        </is>
      </c>
      <c r="G23" s="151" t="inlineStr">
        <is>
          <t>雨沐村</t>
        </is>
      </c>
      <c r="H23" s="151" t="inlineStr">
        <is>
          <t>新建</t>
        </is>
      </c>
      <c r="I23" s="162" t="inlineStr">
        <is>
          <t>围绕雨沐村三湾、大麦地小组80亩中草药种植基地（黄精、白芨、木香），配套建设：
1.道路硬化2000米，均宽3米，厚0.25米，投入资金60万元。
2.新建挡土墙600立方米，投入资金10万元；
3.新建三家村5立方米取水池一个、大麦地100立方米蓄水池一个，3000米输水管，投入资金30万元。</t>
        </is>
      </c>
      <c r="J23" s="151">
        <f>K23+L23+M23</f>
        <v/>
      </c>
      <c r="K23" s="151" t="n">
        <v>100</v>
      </c>
      <c r="L23" s="151" t="n"/>
      <c r="M23" s="151" t="n"/>
      <c r="N23" s="52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项目建成后形成的资产归鲁纳乡雨沐村委会所有，覆盖农户112户421人，其中脱贫户65户180人，带动当地群众务工40人以上。可实现人均增收1000元以上。</t>
        </is>
      </c>
      <c r="O23" s="522" t="inlineStr">
        <is>
          <t>通过项目建设可以直接解决雨沐村黄精、白芨、木香等中药材运输、交易的瓶颈问题，降低生产成本与损耗，为产业规模化、标准化发展提供硬件支持，最终实现农业增效、农民增收。产业服务站的建设，不仅提供了公共活动空间，更成为各族群众交往、交流、交融的平台。</t>
        </is>
      </c>
      <c r="P23" s="151" t="n">
        <v>421</v>
      </c>
      <c r="Q23" s="151" t="inlineStr">
        <is>
          <t>否</t>
        </is>
      </c>
      <c r="R23" s="151" t="inlineStr">
        <is>
          <t>否</t>
        </is>
      </c>
      <c r="S23" s="151" t="inlineStr">
        <is>
          <t>否</t>
        </is>
      </c>
      <c r="T23" s="151" t="inlineStr">
        <is>
          <t>会泽县民族宗教事务局</t>
        </is>
      </c>
      <c r="U23" s="151" t="inlineStr">
        <is>
          <t>鲁纳乡人民政府</t>
        </is>
      </c>
      <c r="V23" s="151" t="inlineStr">
        <is>
          <t>是</t>
        </is>
      </c>
      <c r="W23" s="568" t="n">
        <v>46082</v>
      </c>
      <c r="X23" s="569" t="n">
        <v>46357</v>
      </c>
      <c r="Y23" s="151" t="n"/>
      <c r="Z23" s="544" t="n"/>
    </row>
    <row r="24" ht="264" customFormat="1" customHeight="1" s="507">
      <c r="A24" s="151" t="n">
        <v>18</v>
      </c>
      <c r="B24" s="151" t="inlineStr">
        <is>
          <t>产业发展</t>
        </is>
      </c>
      <c r="C24" s="151" t="inlineStr">
        <is>
          <t>产业服务支撑项目</t>
        </is>
      </c>
      <c r="D24" s="515" t="inlineStr">
        <is>
          <t>农业社会化服务</t>
        </is>
      </c>
      <c r="E24" s="205" t="inlineStr">
        <is>
          <t>迤车镇石板村民族团结进步示范村建设项目</t>
        </is>
      </c>
      <c r="F24" s="518" t="inlineStr">
        <is>
          <t>迤车镇</t>
        </is>
      </c>
      <c r="G24" s="151" t="inlineStr">
        <is>
          <t>石板村</t>
        </is>
      </c>
      <c r="H24" s="151" t="inlineStr">
        <is>
          <t>新建</t>
        </is>
      </c>
      <c r="I24" s="162" t="inlineStr">
        <is>
          <t>投资100万元，助力石板村1300亩当归，800亩党参，360亩草莓种植。
1.新建产业道路长1500米，宽3米，厚0.2米，采用C30混凝土浇筑。预计投资54万元；新建挡墙420立方米，预计投资19万元；
2.硬化草莓、当归、党参等农产品交易市场1000平方米，预计投入15万元；
3.修缮产业用房100平方米，预计投入12万元。</t>
        </is>
      </c>
      <c r="J24" s="151">
        <f>K24+L24+M24</f>
        <v/>
      </c>
      <c r="K24" s="151" t="n">
        <v>100</v>
      </c>
      <c r="L24" s="151" t="n"/>
      <c r="M24" s="151" t="n"/>
      <c r="N24" s="522" t="inlineStr">
        <is>
          <t>以铸牢中华民族共同体意识为主线，积极融入新发展格局，坚持“富口袋”与“富脑袋”并重，赋予所有改革发展以“三个意义”。通过项目建设可以直接解决石板村草莓、当归、党参等特色农产品运输、交易的瓶颈问题，降低生产成本与损耗，为产业规模化、标准化发展提供硬件支持，最终实现农业增效、农民增收。产业服务站的建设，不仅提供了公共活动空间，更成为各族群众交往、交流、交融的平台。通过共同使用设施、共同参与活动，潜移默化地铸牢中华民族共同体意识，营造团结和谐的社区氛围。项目建成后，预计受益人数768户2972人，（其中脱贫户132户521人，“三类监测对象”16户45人）。</t>
        </is>
      </c>
      <c r="O24" s="162" t="inlineStr">
        <is>
          <t>通过项目建设可以直接解决石板村草莓、当归、党参等特色农产品运输、交易的瓶颈问题，降低生产成本与损耗，为产业规模化、标准化发展提供硬件支持，最终实现农业增效、农民增收。产业服务站的建设，不仅提供了公共活动空间，更成为各族群众交往、交流、交融的平台。</t>
        </is>
      </c>
      <c r="P24" s="151" t="n">
        <v>768</v>
      </c>
      <c r="Q24" s="151" t="inlineStr">
        <is>
          <t>否</t>
        </is>
      </c>
      <c r="R24" s="151" t="inlineStr">
        <is>
          <t>否</t>
        </is>
      </c>
      <c r="S24" s="151" t="inlineStr">
        <is>
          <t>否</t>
        </is>
      </c>
      <c r="T24" s="151" t="inlineStr">
        <is>
          <t>会泽县民族宗教事务局</t>
        </is>
      </c>
      <c r="U24" s="151" t="inlineStr">
        <is>
          <t>迤车镇人民政府</t>
        </is>
      </c>
      <c r="V24" s="151" t="inlineStr">
        <is>
          <t>是</t>
        </is>
      </c>
      <c r="W24" s="568" t="n">
        <v>46099</v>
      </c>
      <c r="X24" s="569" t="n">
        <v>46374</v>
      </c>
      <c r="Y24" s="151" t="n"/>
      <c r="Z24" s="544" t="n"/>
    </row>
    <row r="25" ht="201" customFormat="1" customHeight="1" s="507">
      <c r="A25" s="151" t="n">
        <v>19</v>
      </c>
      <c r="B25" s="151" t="inlineStr">
        <is>
          <t>产业发展</t>
        </is>
      </c>
      <c r="C25" s="151" t="inlineStr">
        <is>
          <t>生产项目</t>
        </is>
      </c>
      <c r="D25" s="515" t="inlineStr">
        <is>
          <t>休闲农业与乡村旅游</t>
        </is>
      </c>
      <c r="E25" s="205" t="inlineStr">
        <is>
          <t>娜姑镇白雾村乡村旅居配套设施建设项目</t>
        </is>
      </c>
      <c r="F25" s="518" t="inlineStr">
        <is>
          <t>娜姑镇</t>
        </is>
      </c>
      <c r="G25" s="151" t="inlineStr">
        <is>
          <t>白雾村</t>
        </is>
      </c>
      <c r="H25" s="151" t="n"/>
      <c r="I25" s="162" t="inlineStr">
        <is>
          <t>新建C20混凝土沟渠（500*600）长35米，计划投资2.11万元；新建C20混凝土沟渠（300*400）长350米，计划投资10.72万元；150厚C20钢筋混凝土沟盖板（600*700）长40米，计划投资1.0万元；埋设HDPE双壁波纹管DN400长100米雨水管道，计划投资3.4万元；砖砌雨水检查井6座，计划投资1.14万元；配套M7.5浆砌石挡土墙45立方米，计划投资1.71万元；原有混凝土道路破除90平方米，200厚C30混凝土道路恢复90平方米，计划投资1.44万元；配套DN110PVC管280米，计划投资1.46万元；M10浆砌石拦砂坝2道（长20米，高6米），计划投资16.92万元；C30混凝土200厚道路硬化3100平方米，计划投资40.1万元。</t>
        </is>
      </c>
      <c r="J25" s="151">
        <f>K25+L25+M25</f>
        <v/>
      </c>
      <c r="K25" s="151" t="n">
        <v>80</v>
      </c>
      <c r="L25" s="151" t="n"/>
      <c r="M25" s="151" t="n"/>
      <c r="N25" s="162" t="inlineStr">
        <is>
          <t>提升白雾村人居环境，不断优化白雾景区基础设施，工程建成后，受益可以覆盖白雾村2个小组670户1550人（其中：三类监测对象79户291人）。</t>
        </is>
      </c>
      <c r="O25" s="162" t="inlineStr">
        <is>
          <t>一是提升景区环境，吸引更多游客到白雾村旅游、旅居；二是带动群众开设小吃店、旅社、客栈。增加群众收入。</t>
        </is>
      </c>
      <c r="P25" s="151" t="n">
        <v>1550</v>
      </c>
      <c r="Q25" s="151" t="inlineStr">
        <is>
          <t>否</t>
        </is>
      </c>
      <c r="R25" s="151" t="inlineStr">
        <is>
          <t>否</t>
        </is>
      </c>
      <c r="S25" s="151" t="inlineStr">
        <is>
          <t>否</t>
        </is>
      </c>
      <c r="T25" s="151" t="inlineStr">
        <is>
          <t>会泽县民族宗教事务局</t>
        </is>
      </c>
      <c r="U25" s="151" t="inlineStr">
        <is>
          <t>娜姑镇人民政府</t>
        </is>
      </c>
      <c r="V25" s="151" t="inlineStr">
        <is>
          <t>是</t>
        </is>
      </c>
      <c r="W25" s="568" t="n">
        <v>46082</v>
      </c>
      <c r="X25" s="569" t="n">
        <v>46357</v>
      </c>
      <c r="Y25" s="151" t="n"/>
      <c r="Z25" s="544" t="n"/>
    </row>
    <row r="26" ht="128" customFormat="1" customHeight="1" s="507">
      <c r="A26" s="151" t="n">
        <v>20</v>
      </c>
      <c r="B26" s="151" t="inlineStr">
        <is>
          <t>产业发展</t>
        </is>
      </c>
      <c r="C26" s="151" t="inlineStr">
        <is>
          <t>生产项目</t>
        </is>
      </c>
      <c r="D26" s="515" t="inlineStr">
        <is>
          <t>休闲农业与乡村旅游</t>
        </is>
      </c>
      <c r="E26" s="205" t="inlineStr">
        <is>
          <t>钟屏街道乡村旅居配套设施建设项目</t>
        </is>
      </c>
      <c r="F26" s="518" t="inlineStr">
        <is>
          <t>钟屏街道</t>
        </is>
      </c>
      <c r="G26" s="151" t="inlineStr">
        <is>
          <t>鱼洞社区</t>
        </is>
      </c>
      <c r="H26" s="151" t="inlineStr">
        <is>
          <t>新建</t>
        </is>
      </c>
      <c r="I26" s="162" t="inlineStr">
        <is>
          <t>为加大乡村旅居建设力度，助推乡村旅游健康发展，在钟屏街道规划建设乡村旅居配套设施建设项目：1.道路硬化485米，路宽6米，单价110元每平方米，概算投资32万元；2.支砌挡墙1500立方米，单价320元每立方米，概算投资48万元。概算总投资80元。</t>
        </is>
      </c>
      <c r="J26" s="151">
        <f>K26+L26+M26</f>
        <v/>
      </c>
      <c r="K26" s="151" t="n">
        <v>80</v>
      </c>
      <c r="L26" s="151" t="n"/>
      <c r="M26" s="151" t="n"/>
      <c r="N26" s="162" t="inlineStr">
        <is>
          <t>项目覆盖辖区内农户2126户6614人，脱贫户117户348人，三类监测对象36户99人。有效提升乡村旅游品质，带动创业10余户，丰富旅居等业态；完善村庄基础设施服务功能，改善村庄环境卫生，提升城乡人居环境。</t>
        </is>
      </c>
      <c r="O26" s="162" t="inlineStr">
        <is>
          <t>带动产业发展、务工就业</t>
        </is>
      </c>
      <c r="P26" s="151" t="n">
        <v>6614</v>
      </c>
      <c r="Q26" s="151" t="inlineStr">
        <is>
          <t>否</t>
        </is>
      </c>
      <c r="R26" s="151" t="inlineStr">
        <is>
          <t>否</t>
        </is>
      </c>
      <c r="S26" s="151" t="inlineStr">
        <is>
          <t>否</t>
        </is>
      </c>
      <c r="T26" s="151" t="inlineStr">
        <is>
          <t>会泽县民族宗教事务局</t>
        </is>
      </c>
      <c r="U26" s="151" t="inlineStr">
        <is>
          <t>钟屏街道办事处</t>
        </is>
      </c>
      <c r="V26" s="151" t="inlineStr">
        <is>
          <t>是</t>
        </is>
      </c>
      <c r="W26" s="568" t="n">
        <v>46082</v>
      </c>
      <c r="X26" s="569" t="n">
        <v>46357</v>
      </c>
      <c r="Y26" s="151" t="n"/>
      <c r="Z26" s="544" t="n"/>
    </row>
    <row r="27" ht="122" customFormat="1" customHeight="1" s="507">
      <c r="A27" s="151" t="n">
        <v>21</v>
      </c>
      <c r="B27" s="151" t="inlineStr">
        <is>
          <t>产业发展</t>
        </is>
      </c>
      <c r="C27" s="151" t="inlineStr">
        <is>
          <t>生产项目</t>
        </is>
      </c>
      <c r="D27" s="515" t="inlineStr">
        <is>
          <t>休闲农业与乡村旅游</t>
        </is>
      </c>
      <c r="E27" s="205" t="inlineStr">
        <is>
          <t>金钟街道乌龙社区第六小组（鸭掌树）旅居配套设施建设项目</t>
        </is>
      </c>
      <c r="F27" s="518" t="inlineStr">
        <is>
          <t>金钟街道</t>
        </is>
      </c>
      <c r="G27" s="151" t="inlineStr">
        <is>
          <t>乌龙社区第六村民小组</t>
        </is>
      </c>
      <c r="H27" s="151" t="inlineStr">
        <is>
          <t>新建</t>
        </is>
      </c>
      <c r="I27" s="162" t="inlineStr">
        <is>
          <t>乌龙社区是省级乡村振兴示范村，省级美丽村庄，国务院颁发的“一村一品”示范村，2024年被列为会泽县旅居建设示范村之一，拟依托2000多亩果园和90余间闲置房屋，打造“花果飘香旅居地﹒乐居鸭掌花果园”。建设主要内容：砌筑排水沟长400米，沟宽2米，概算总投资80万元。</t>
        </is>
      </c>
      <c r="J27" s="151">
        <f>K27+L27+M27</f>
        <v/>
      </c>
      <c r="K27" s="151" t="n">
        <v>80</v>
      </c>
      <c r="L27" s="151" t="n"/>
      <c r="M27" s="151" t="n"/>
      <c r="N27" s="162" t="inlineStr">
        <is>
          <t>项目建成后有效助推第六小组旅居环境提升，不断优化旅居示范点基础设施。直接受益该小组居民81户309人（其中：三类监测对象17户61人）。</t>
        </is>
      </c>
      <c r="O27" s="162" t="inlineStr">
        <is>
          <t>通过优先吸纳当地劳动力参与项目建设，实现农民增加收入。</t>
        </is>
      </c>
      <c r="P27" s="151" t="n">
        <v>309</v>
      </c>
      <c r="Q27" s="151" t="inlineStr">
        <is>
          <t>否</t>
        </is>
      </c>
      <c r="R27" s="151" t="inlineStr">
        <is>
          <t>否</t>
        </is>
      </c>
      <c r="S27" s="151" t="inlineStr">
        <is>
          <t>否</t>
        </is>
      </c>
      <c r="T27" s="151" t="inlineStr">
        <is>
          <t>会泽县民族宗教事务局</t>
        </is>
      </c>
      <c r="U27" s="151" t="inlineStr">
        <is>
          <t>金钟街道办事处</t>
        </is>
      </c>
      <c r="V27" s="151" t="inlineStr">
        <is>
          <t>是</t>
        </is>
      </c>
      <c r="W27" s="568" t="n">
        <v>46082</v>
      </c>
      <c r="X27" s="569" t="n">
        <v>46357</v>
      </c>
      <c r="Y27" s="151" t="n"/>
      <c r="Z27" s="544" t="n"/>
    </row>
    <row r="28" ht="242" customFormat="1" customHeight="1" s="507">
      <c r="A28" s="151" t="n">
        <v>22</v>
      </c>
      <c r="B28" s="151" t="inlineStr">
        <is>
          <t>产业发展</t>
        </is>
      </c>
      <c r="C28" s="151" t="inlineStr">
        <is>
          <t>生产项目</t>
        </is>
      </c>
      <c r="D28" s="515" t="inlineStr">
        <is>
          <t>种植业基地</t>
        </is>
      </c>
      <c r="E28" s="205" t="inlineStr">
        <is>
          <t>老厂乡白龙茂村民族团结进步示范村建设项目</t>
        </is>
      </c>
      <c r="F28" s="518" t="inlineStr">
        <is>
          <t>老厂乡</t>
        </is>
      </c>
      <c r="G28" s="151" t="inlineStr">
        <is>
          <t>白龙茂村</t>
        </is>
      </c>
      <c r="H28" s="151" t="inlineStr">
        <is>
          <t>新建</t>
        </is>
      </c>
      <c r="I28" s="162" t="inlineStr">
        <is>
          <t>投资100万元，在老厂乡白龙茂村建设民族团结进步示范村项目。围绕白龙茂村100亩当归、150亩草乌和100亩草莓种植基地，完善产业发展配套基础建设。
1.新建产业道路长1500米，宽3.5米，10公分砂垫层，厚20公分，采用C30混凝土浇筑，预计投资84万元。
2.新建水泥砂浆M7.5挡墙200立方米，预计10万元。
3.DN80预制混凝土涵管60米，预计6万元。</t>
        </is>
      </c>
      <c r="J28" s="151">
        <f>K28+L28+M28</f>
        <v/>
      </c>
      <c r="K28" s="151" t="n">
        <v>100</v>
      </c>
      <c r="L28" s="151" t="n"/>
      <c r="M28" s="151" t="n"/>
      <c r="N28" s="522" t="inlineStr">
        <is>
          <t>以铸牢中华民族共同体意识为主线，积极推动搬迁安置区融入新发展格局，坚持“富口袋”与“富脑袋”并重，赋予所有改革发展以“三个意义”，通过项目建设可以直接解决白龙茂村草莓、当归、草乌等特色农产品运输、交易的瓶颈问题，降低生产成本与损耗，为产业规模化、标准化发展提供硬件支持，最终实现农业增效、农民增收。通过公共设施，惠及白龙茂278户1043人受益，其中（建档立卡户110户446人，三类监测对象6户24人，彝族78户295人），完善产业发展配套设施服务功能。</t>
        </is>
      </c>
      <c r="O28" s="162" t="inlineStr">
        <is>
          <t>通过项目建设可以直接解决石板村草莓、当归、草乌等特色农产品运输、交易的瓶颈问题，降低生产成本与损耗，为产业规模化、标准化发展提供硬件支持，最终实现农业增效、农民增收。产业服务站的建设，不仅提供了公共活动空间，更成为各族群众交往、交流、交融的平台。</t>
        </is>
      </c>
      <c r="P28" s="151" t="n">
        <v>1043</v>
      </c>
      <c r="Q28" s="151" t="inlineStr">
        <is>
          <t>否</t>
        </is>
      </c>
      <c r="R28" s="151" t="inlineStr">
        <is>
          <t>否</t>
        </is>
      </c>
      <c r="S28" s="151" t="inlineStr">
        <is>
          <t>否</t>
        </is>
      </c>
      <c r="T28" s="151" t="inlineStr">
        <is>
          <t>会泽县民族宗教事务局</t>
        </is>
      </c>
      <c r="U28" s="151" t="inlineStr">
        <is>
          <t>老厂乡人民政府</t>
        </is>
      </c>
      <c r="V28" s="151" t="inlineStr">
        <is>
          <t>是</t>
        </is>
      </c>
      <c r="W28" s="568" t="n">
        <v>46160</v>
      </c>
      <c r="X28" s="569" t="n">
        <v>46252</v>
      </c>
      <c r="Y28" s="151" t="n"/>
      <c r="Z28" s="544" t="n"/>
    </row>
    <row r="29" ht="243" customFormat="1" customHeight="1" s="507">
      <c r="A29" s="151" t="n">
        <v>23</v>
      </c>
      <c r="B29" s="151" t="inlineStr">
        <is>
          <t>产业发展</t>
        </is>
      </c>
      <c r="C29" s="151" t="inlineStr">
        <is>
          <t>生产项目</t>
        </is>
      </c>
      <c r="D29" s="151" t="inlineStr">
        <is>
          <t>休闲农业与乡村旅游</t>
        </is>
      </c>
      <c r="E29" s="151" t="inlineStr">
        <is>
          <t>雨碌乡小米村等10个村旅游发展配套设施建设项目</t>
        </is>
      </c>
      <c r="F29" s="151" t="inlineStr">
        <is>
          <t>雨碌乡小米村（雨碌大地缝景区门口）</t>
        </is>
      </c>
      <c r="G29" s="519" t="inlineStr">
        <is>
          <t>小石山、小铺、雨碌村、小米村（雨碌）、翅脑河、陡红村、座江村、马桑坝村、铁厂村、阳山村</t>
        </is>
      </c>
      <c r="H29" s="151" t="inlineStr">
        <is>
          <t>新建</t>
        </is>
      </c>
      <c r="I29" s="162" t="inlineStr">
        <is>
          <t>以康养旅居为主，依托雨碌大地缝国家4A景区流量优势，开发景区旁边村落乡村旅居业态，吸引人到小米村感受乡村气息，为周边助力农户增收和产业发展夯实设施基础。
（一）建设高空溜索体验配套设施1套，建设内容为：服务点2个，单个服务点占地100平方米，含乘坐平台、固定基座、售票处、游客休息区等相关配套设施，溜索为双向索道，跨度为800米，预计投入300万元。建成后交由雨碌乡整合各村集团资金成立的强村公司--缝合奇缘有限公司运管。
2.利用闲置土地建设乡村旅游民宿，预计投入400万元；
建成后该项目初步签订框架协议，以租赁形式给由村集体运营，开展旅居游客集散、高空溜索体验游玩活动。建成后交由就在文旅有限公司负责运管。</t>
        </is>
      </c>
      <c r="J29" s="151">
        <f>K29+L29+M29</f>
        <v/>
      </c>
      <c r="K29" s="151" t="n">
        <v>400</v>
      </c>
      <c r="L29" s="151" t="n"/>
      <c r="M29" s="151" t="n"/>
      <c r="N29" s="162" t="inlineStr">
        <is>
          <t>1.按照投入资金的5%进行收益测算，小米村、雨碌村等10各村每年梅村可增加村集体经济3.5万元。
2.项目建成后增加6个岗位（工资每月3500元/人），增加公益性岗位30个（每月800元/人）。</t>
        </is>
      </c>
      <c r="O29" s="162" t="inlineStr">
        <is>
          <t>带动务工就业；促进文旅产业发展</t>
        </is>
      </c>
      <c r="P29" s="528" t="n">
        <v>3500</v>
      </c>
      <c r="Q29" s="151" t="inlineStr">
        <is>
          <t>否</t>
        </is>
      </c>
      <c r="R29" s="151" t="inlineStr">
        <is>
          <t>否</t>
        </is>
      </c>
      <c r="S29" s="151" t="inlineStr">
        <is>
          <t>否</t>
        </is>
      </c>
      <c r="T29" s="151" t="inlineStr">
        <is>
          <t>中国共产党会泽县委员会组织部</t>
        </is>
      </c>
      <c r="U29" s="151" t="inlineStr">
        <is>
          <t>雨碌乡人民政府</t>
        </is>
      </c>
      <c r="V29" s="151" t="inlineStr">
        <is>
          <t>是</t>
        </is>
      </c>
      <c r="W29" s="568" t="n">
        <v>46082</v>
      </c>
      <c r="X29" s="569" t="n">
        <v>46386</v>
      </c>
      <c r="Y29" s="151" t="n"/>
      <c r="Z29" s="544" t="n"/>
    </row>
    <row r="30" ht="148" customFormat="1" customHeight="1" s="507">
      <c r="A30" s="151" t="n">
        <v>24</v>
      </c>
      <c r="B30" s="151" t="inlineStr">
        <is>
          <t>产业发展</t>
        </is>
      </c>
      <c r="C30" s="151" t="inlineStr">
        <is>
          <t>加工流通项目</t>
        </is>
      </c>
      <c r="D30" s="151" t="inlineStr">
        <is>
          <t>市场建设和农村物流</t>
        </is>
      </c>
      <c r="E30" s="151" t="inlineStr">
        <is>
          <t>马路乡巴图村等8个村农特产品交易市场建设项目</t>
        </is>
      </c>
      <c r="F30" s="151" t="inlineStr">
        <is>
          <t>马路乡</t>
        </is>
      </c>
      <c r="G30" s="151" t="inlineStr">
        <is>
          <t>巴图村</t>
        </is>
      </c>
      <c r="H30" s="151" t="inlineStr">
        <is>
          <t>新建</t>
        </is>
      </c>
      <c r="I30" s="162" t="inlineStr">
        <is>
          <t>（1）新建农贸市场商铺、摊位级仓库2200平方米配备300平方米冷库，预计投入510万元；（2）配套输变电设施设备1套，合计造价30万元；（3）配套水、电气、照明、消防设施等基础设施设备，预计资金20万元。项目总投资560万元。</t>
        </is>
      </c>
      <c r="J30" s="151">
        <f>K30+L30+M30</f>
        <v/>
      </c>
      <c r="K30" s="151" t="n"/>
      <c r="L30" s="151" t="n">
        <v>300</v>
      </c>
      <c r="M30" s="151" t="n"/>
      <c r="N30" s="162" t="inlineStr">
        <is>
          <t>1.按照投入资金的5%进行收益测算，巴图村等8个村每年每村可增加集体经济3.5万元。
2.为农户提供农特产品售卖点，带动农户生产主动性；优先为监测户提供就业岗位100个。</t>
        </is>
      </c>
      <c r="O30" s="522" t="inlineStr">
        <is>
          <t>1.按照投入资金的5%进行收益测算，巴图村等8个村每年每村可增加集体经济3.5万元。
2.为农户提供农特产品售卖点，带动农户生产主动性；优先为监测户提供就业岗位100个。带动就业、发展产业。</t>
        </is>
      </c>
      <c r="P30" s="528" t="n">
        <v>1980</v>
      </c>
      <c r="Q30" s="151" t="inlineStr">
        <is>
          <t>否</t>
        </is>
      </c>
      <c r="R30" s="151" t="inlineStr">
        <is>
          <t>否</t>
        </is>
      </c>
      <c r="S30" s="151" t="inlineStr">
        <is>
          <t>否</t>
        </is>
      </c>
      <c r="T30" s="151" t="inlineStr">
        <is>
          <t>中国共产党会泽县委员会组织部</t>
        </is>
      </c>
      <c r="U30" s="151" t="inlineStr">
        <is>
          <t>马路乡人民政府</t>
        </is>
      </c>
      <c r="V30" s="151" t="inlineStr">
        <is>
          <t>是</t>
        </is>
      </c>
      <c r="W30" s="568" t="n">
        <v>46082</v>
      </c>
      <c r="X30" s="569" t="n">
        <v>46386</v>
      </c>
      <c r="Y30" s="151" t="n"/>
      <c r="Z30" s="544" t="n"/>
    </row>
    <row r="31" ht="251" customFormat="1" customHeight="1" s="507">
      <c r="A31" s="151" t="n">
        <v>25</v>
      </c>
      <c r="B31" s="151" t="inlineStr">
        <is>
          <t>产业发展</t>
        </is>
      </c>
      <c r="C31" s="151" t="inlineStr">
        <is>
          <t>加工流通项目</t>
        </is>
      </c>
      <c r="D31" s="151" t="inlineStr">
        <is>
          <t>市场建设和农村物流</t>
        </is>
      </c>
      <c r="E31" s="151" t="inlineStr">
        <is>
          <t>迤车镇梨园核桃交易中心功能区项目</t>
        </is>
      </c>
      <c r="F31" s="151" t="inlineStr">
        <is>
          <t>迤车镇</t>
        </is>
      </c>
      <c r="G31" s="151" t="inlineStr">
        <is>
          <t>梨园村</t>
        </is>
      </c>
      <c r="H31" s="151" t="inlineStr">
        <is>
          <t>新建</t>
        </is>
      </c>
      <c r="I31" s="522" t="inlineStr">
        <is>
          <t>会泽县迤车镇梨园核桃交易中心功能区项目建设内容：总面积3737.2平方米，预计总投资1183.09万元。1.新建交易市场1185平方米，层数为2层，采用下层钢筋混凝土框架结构上层门式钢架结构，预计投资289.66万元；2.新建交易库用房740平方米，层数为1层，采用钢架结构，预计投资165.4万元；3.新建核桃初加工成品冷库612平方米，预计投资131.27万元；安装核桃初加工产品冷库1800立方米，预计投资117万元，合计242.46万元；4.室外附属工程投资：硬化场地路面3686平方米，预计投资47.92万元；砌筑挡土墙4387立方米，预计投资171.09万元；安装250KVA变压器1台及室外接电，预计投资20万元；安装柴油发电机2台，预计投资40万元；安装室外强弱电，预计投资30万元；安装室外给水管网，预计投资40万元；安装成品消防水泵房，预计投资90万元；安装室外围栏，预计投资40.75万元；合计479.76万元。</t>
        </is>
      </c>
      <c r="J31" s="151">
        <f>K31+L31+M31</f>
        <v/>
      </c>
      <c r="K31" s="151" t="n">
        <v>600</v>
      </c>
      <c r="L31" s="151" t="n"/>
      <c r="M31" s="151" t="n"/>
      <c r="N31" s="162" t="inlineStr">
        <is>
          <t>项目选址于老梨园乡政府，项目建成后，可有效盘活闲置资源，同时，核桃收购覆盖迤车、纸厂、马路三个核桃主产乡镇，可有效增加近2万户核桃种植户收入。该项目为劳动密集型产业项目，能带动迤车镇梨园村、石桥村、坪洞村、张家村等附近村委会辖区农户400户，1584人；（其中脱贫户120户，312人；“三类监测对象”15户，38人），可提供临时性就业岗位50个以上，实现人均2800元以上，项目建成后可以为梨园村村集体收入每年增加20万元以上。项目形成的资产产权归迤车镇人民政府所有。</t>
        </is>
      </c>
      <c r="O31" s="162" t="inlineStr">
        <is>
          <t>入股分红、土地流转、带动务工就业等</t>
        </is>
      </c>
      <c r="P31" s="528" t="n">
        <v>1750</v>
      </c>
      <c r="Q31" s="151" t="inlineStr">
        <is>
          <t>否</t>
        </is>
      </c>
      <c r="R31" s="151" t="inlineStr">
        <is>
          <t>否</t>
        </is>
      </c>
      <c r="S31" s="151" t="inlineStr">
        <is>
          <t>是</t>
        </is>
      </c>
      <c r="T31" s="151" t="inlineStr">
        <is>
          <t>会泽县林业和草原局</t>
        </is>
      </c>
      <c r="U31" s="151" t="inlineStr">
        <is>
          <t>迤车镇人民政府</t>
        </is>
      </c>
      <c r="V31" s="151" t="inlineStr">
        <is>
          <t>是</t>
        </is>
      </c>
      <c r="W31" s="568" t="n">
        <v>46023</v>
      </c>
      <c r="X31" s="569" t="n">
        <v>46357</v>
      </c>
      <c r="Y31" s="151" t="n"/>
      <c r="Z31" s="544" t="n"/>
    </row>
    <row r="32" ht="245" customFormat="1" customHeight="1" s="507">
      <c r="A32" s="151" t="n">
        <v>26</v>
      </c>
      <c r="B32" s="151" t="inlineStr">
        <is>
          <t>产业发展</t>
        </is>
      </c>
      <c r="C32" s="151" t="inlineStr">
        <is>
          <t>产业服务支撑项目</t>
        </is>
      </c>
      <c r="D32" s="151" t="inlineStr">
        <is>
          <t>科技服务</t>
        </is>
      </c>
      <c r="E32" s="151" t="inlineStr">
        <is>
          <t>会泽县独蒜兰种苗繁育中心建设续建项目</t>
        </is>
      </c>
      <c r="F32" s="151" t="inlineStr">
        <is>
          <t>金钟镇</t>
        </is>
      </c>
      <c r="G32" s="151" t="inlineStr">
        <is>
          <t>竹园村</t>
        </is>
      </c>
      <c r="H32" s="151" t="inlineStr">
        <is>
          <t>续建</t>
        </is>
      </c>
      <c r="I32" s="162" t="inlineStr">
        <is>
          <t>投资260万元续建：1.原有独蒜兰温室增设通风系统，增加四台风机预计24万元，增设10厘米厚，1米宽，约400米的混凝土道路预计投资6万元，温室潮汐供水设施一套，15万元，计45万元；2.林下种植立体层架棚建设，每座100平方米预计投资9万元，5座投资45万元；3.原独蒜兰基地新增拌料场至装袋车间运输系统一套120米（履带斜坡1500元/米），预计投资18万元，配件2万元，计20万元；4.原有独蒜兰基地炼苗区域排水系统、排污系统完善，预计投资30万元，排险加固（挡墙、场地平整及外围设施）预计投资20万元，计50万元；5.基地其他配套设施建设：原管护舍棚150平方米，改造为一楼食用菌加工试验区，二楼为食用菌加工仓储区，单价2500元/平方米，75万元；原管护房250平方米排危加固后用于独蒜兰产品（药材山慈菇）仓储，每平方米单价1000元，预计投资25万元；本项计100万元。</t>
        </is>
      </c>
      <c r="J32" s="151">
        <f>K32+L32+M32</f>
        <v/>
      </c>
      <c r="K32" s="151" t="n">
        <v>260</v>
      </c>
      <c r="L32" s="151" t="n"/>
      <c r="M32" s="151" t="n"/>
      <c r="N32" s="162" t="inlineStr">
        <is>
          <t>通过续建，可完善会泽县林产业研学基地的产学研功能，可解决目前会泽县部分林下食用菌产品加工问题，可完善会泽县林下种植方面人才吸引、联合培养条件，为会泽县林下经济培养技术人员。项目建成后可带动周边农户50户150人（其中：脱贫户20户60人），通过就业、务工等方式人均增收2000元以上。项目建成后，形成资产归县内国有林场会泽县野马林场所有。</t>
        </is>
      </c>
      <c r="O32" s="162" t="inlineStr">
        <is>
          <t>提供产业科技支撑、带动务工就业</t>
        </is>
      </c>
      <c r="P32" s="528" t="n">
        <v>100</v>
      </c>
      <c r="Q32" s="151" t="inlineStr">
        <is>
          <t>否</t>
        </is>
      </c>
      <c r="R32" s="151" t="inlineStr">
        <is>
          <t>否</t>
        </is>
      </c>
      <c r="S32" s="151" t="inlineStr">
        <is>
          <t>否</t>
        </is>
      </c>
      <c r="T32" s="151" t="inlineStr">
        <is>
          <t>会泽县林业和草原局</t>
        </is>
      </c>
      <c r="U32" s="151" t="inlineStr">
        <is>
          <t>会泽县林业和草原局</t>
        </is>
      </c>
      <c r="V32" s="151" t="inlineStr">
        <is>
          <t>是</t>
        </is>
      </c>
      <c r="W32" s="568" t="n">
        <v>46023</v>
      </c>
      <c r="X32" s="569" t="n">
        <v>46357</v>
      </c>
      <c r="Y32" s="366" t="inlineStr">
        <is>
          <t>原野马林场管护房升级改造，完善菌类加工车间及学研交流人才宿舍；原有温室增设通风系统不涉及新增用地</t>
        </is>
      </c>
      <c r="Z32" s="544" t="n"/>
    </row>
    <row r="33" ht="228" customFormat="1" customHeight="1" s="507">
      <c r="A33" s="151" t="n">
        <v>27</v>
      </c>
      <c r="B33" s="151" t="inlineStr">
        <is>
          <t>产业发展</t>
        </is>
      </c>
      <c r="C33" s="151" t="inlineStr">
        <is>
          <t>生产项目</t>
        </is>
      </c>
      <c r="D33" s="151" t="inlineStr">
        <is>
          <t>林草基地建设</t>
        </is>
      </c>
      <c r="E33" s="151" t="inlineStr">
        <is>
          <t>会泽县毛家村林下食用菌深加工建设项目</t>
        </is>
      </c>
      <c r="F33" s="151" t="inlineStr">
        <is>
          <t>金钟街道</t>
        </is>
      </c>
      <c r="G33" s="151" t="inlineStr">
        <is>
          <t>竹园村</t>
        </is>
      </c>
      <c r="H33" s="151" t="inlineStr">
        <is>
          <t>新建</t>
        </is>
      </c>
      <c r="I33" s="162" t="inlineStr">
        <is>
          <t>投资496万元，在会泽野马林场毛家村林区建设食用菌深加工厂1个，深化林下大球盖菇加工厂，延伸产业链条，推动全产业链发展，解决外菇无销路的难题。1.建设食用菌标准化加工厂房2000平方米，每平方米2100元，预计投资420万元；2.建设生产用设施设备，含配套电力设施一套，弱电配套设施等，预计投资76万元。</t>
        </is>
      </c>
      <c r="J33" s="151">
        <f>K33+L33+M33</f>
        <v/>
      </c>
      <c r="K33" s="151" t="n">
        <v>260</v>
      </c>
      <c r="L33" s="151" t="n"/>
      <c r="M33" s="151" t="n"/>
      <c r="N33" s="162" t="inlineStr">
        <is>
          <t>通过建设食用菌深加工厂，可延伸产业链条，推动会泽林下大球盖菇反季种植全产业链发展，同时解决全县林下大球盖菇鲜品等外菇无销路的难题。项目建成后，预计年可带动林下大球盖菇种植效益提升500元/亩以上，预计年可带动周边农户就近务工80户、240人（其中：脱贫户和三类监测户30户、100人），年可带动务工农户户均增收2000元以上。项目建成后形成资产归县内国有林场会泽县野马林场所有。</t>
        </is>
      </c>
      <c r="O33" s="162" t="inlineStr">
        <is>
          <t>解决产品销售难题、带动务工就业</t>
        </is>
      </c>
      <c r="P33" s="528" t="n">
        <v>300</v>
      </c>
      <c r="Q33" s="151" t="inlineStr">
        <is>
          <t>否</t>
        </is>
      </c>
      <c r="R33" s="151" t="inlineStr">
        <is>
          <t>否</t>
        </is>
      </c>
      <c r="S33" s="151" t="inlineStr">
        <is>
          <t>是</t>
        </is>
      </c>
      <c r="T33" s="151" t="inlineStr">
        <is>
          <t>会泽县林业和草原局</t>
        </is>
      </c>
      <c r="U33" s="151" t="inlineStr">
        <is>
          <t>会泽县林业和草原局</t>
        </is>
      </c>
      <c r="V33" s="151" t="inlineStr">
        <is>
          <t>是</t>
        </is>
      </c>
      <c r="W33" s="568" t="n">
        <v>46023</v>
      </c>
      <c r="X33" s="569" t="n">
        <v>46357</v>
      </c>
      <c r="Y33" s="520" t="inlineStr">
        <is>
          <t>本项目为野马林场与会泽县供销集团有限公司合建项目，资产共建共管，经营方为会泽县供销集团有限公司，项目用地为林业直接服务项目用地，依法办理林地手续。</t>
        </is>
      </c>
      <c r="Z33" s="544" t="n"/>
    </row>
    <row r="34" ht="194" customFormat="1" customHeight="1" s="507">
      <c r="A34" s="151" t="n">
        <v>28</v>
      </c>
      <c r="B34" s="151" t="inlineStr">
        <is>
          <t>产业发展</t>
        </is>
      </c>
      <c r="C34" s="151" t="inlineStr">
        <is>
          <t>生产项目</t>
        </is>
      </c>
      <c r="D34" s="151" t="inlineStr">
        <is>
          <t>林草基地建设</t>
        </is>
      </c>
      <c r="E34" s="151" t="inlineStr">
        <is>
          <t>者海镇林下大球盖菇种植基料发酵场建设项目</t>
        </is>
      </c>
      <c r="F34" s="151" t="inlineStr">
        <is>
          <t>者海镇</t>
        </is>
      </c>
      <c r="G34" s="151" t="inlineStr">
        <is>
          <t>拖茨</t>
        </is>
      </c>
      <c r="H34" s="151" t="inlineStr">
        <is>
          <t>新建</t>
        </is>
      </c>
      <c r="I34" s="162" t="inlineStr">
        <is>
          <t>通过建设大球盖菇种植基料发酵场、污水回收处理池、发酵池等设施，购置木材、玉米芯等材料粉碎设备，解决林下大球盖菇种植中基料加工和基料发酵场地不足的难题。项目计划投资460万元：1.建设大球盖菇种植基料发酵场1400平方米，预计投入资金330万元；2.建设仓储房300平方米，预计投入资金40万元；3.建设占地面积300平方米、深2米的污水回收处理池600立方米，预计投入资金25万元；4.建设1000立方米占地面积600平方米的发酵池一个，预计投入资金40万元。</t>
        </is>
      </c>
      <c r="J34" s="151">
        <f>K34+L34+M34</f>
        <v/>
      </c>
      <c r="K34" s="151" t="n">
        <v>260</v>
      </c>
      <c r="L34" s="151" t="n"/>
      <c r="M34" s="151" t="n"/>
      <c r="N34" s="522" t="inlineStr">
        <is>
          <t>通过建设大球盖菇种植基料发酵场、污水回收处理池、发酵池等设施，购置木材、玉米芯等材料粉碎设备，解决林下大球盖菇种植中基料加工和基料发酵场地不足的难题。项目建成后每年可带动拖茨村集体经济增收23万元，通过林下大球盖菇种植吸纳当地农户就近务工，预计可带动周边农户150户540人就近务工（其中：脱贫户80户240人），每年户均务工增收2000元以上。项目建成的基料发酵场、发酵池等设施、设备产权属者海镇人民政府。</t>
        </is>
      </c>
      <c r="O34" s="162" t="inlineStr">
        <is>
          <t>林地流转、带动务工就业</t>
        </is>
      </c>
      <c r="P34" s="528" t="n">
        <v>300</v>
      </c>
      <c r="Q34" s="151" t="inlineStr">
        <is>
          <t>否</t>
        </is>
      </c>
      <c r="R34" s="151" t="inlineStr">
        <is>
          <t>否</t>
        </is>
      </c>
      <c r="S34" s="151" t="inlineStr">
        <is>
          <t>是</t>
        </is>
      </c>
      <c r="T34" s="151" t="inlineStr">
        <is>
          <t>会泽县林业和草原局</t>
        </is>
      </c>
      <c r="U34" s="151" t="inlineStr">
        <is>
          <t>者海镇人民政府</t>
        </is>
      </c>
      <c r="V34" s="151" t="inlineStr">
        <is>
          <t>是</t>
        </is>
      </c>
      <c r="W34" s="568" t="n">
        <v>46023</v>
      </c>
      <c r="X34" s="569" t="n">
        <v>46357</v>
      </c>
      <c r="Y34" s="151" t="inlineStr">
        <is>
          <t>2025年申报未实施项目</t>
        </is>
      </c>
      <c r="Z34" s="544" t="n"/>
    </row>
    <row r="35" ht="191" customFormat="1" customHeight="1" s="507">
      <c r="A35" s="151" t="n">
        <v>29</v>
      </c>
      <c r="B35" s="151" t="inlineStr">
        <is>
          <t>产业发展</t>
        </is>
      </c>
      <c r="C35" s="151" t="inlineStr">
        <is>
          <t>生产项目</t>
        </is>
      </c>
      <c r="D35" s="151" t="inlineStr">
        <is>
          <t>林草基地建设</t>
        </is>
      </c>
      <c r="E35" s="151" t="inlineStr">
        <is>
          <t>者海镇烂扎河水库林下种植引水工程建设项目</t>
        </is>
      </c>
      <c r="F35" s="151" t="inlineStr">
        <is>
          <t>者海镇</t>
        </is>
      </c>
      <c r="G35" s="151" t="inlineStr">
        <is>
          <t>五里牌</t>
        </is>
      </c>
      <c r="H35" s="151" t="inlineStr">
        <is>
          <t>新建</t>
        </is>
      </c>
      <c r="I35" s="162" t="inlineStr">
        <is>
          <t>项目计划投资360万元：1.建设100毫米的引水主管18千米，预计投入资金180万元；2.建设10千伏输电线3千米，安装200千伏安变压器一台，预计投入资金70万元；3.建设500立方米的混凝土蓄水池2个，预计投入资金50万元；4.建设占地10平方米的抽水泵房2间，购买30千瓦的抽水泵4台，预计投入资金60万元。</t>
        </is>
      </c>
      <c r="J35" s="151" t="n">
        <v>360</v>
      </c>
      <c r="K35" s="151" t="n">
        <v>360</v>
      </c>
      <c r="L35" s="151" t="n"/>
      <c r="M35" s="151" t="n"/>
      <c r="N35" s="522" t="inlineStr">
        <is>
          <t>通过从烂扎河水库建设引水主管网、蓄水池等基础设施，可覆盖者海820瞭望台产业大道周边近万亩的林地，解决林下食用菌、林下中药材种植的用水问题。项目建设的引水主管网、蓄水池等基础设施产权属者海镇人民政府。项目建成后每年可带动拖茨村集体经济增收18万元，通过林下食用菌、林下中药材种植吸纳当地农户就近务工，预计可带动周边农户100户360人就近务工（其中：脱贫户不少于60户180人），每年户均务工增收2000元以上。</t>
        </is>
      </c>
      <c r="O35" s="162" t="inlineStr">
        <is>
          <t>林地流转、带动务工就业</t>
        </is>
      </c>
      <c r="P35" s="528" t="n">
        <v>200</v>
      </c>
      <c r="Q35" s="151" t="inlineStr">
        <is>
          <t>否</t>
        </is>
      </c>
      <c r="R35" s="151" t="inlineStr">
        <is>
          <t>否</t>
        </is>
      </c>
      <c r="S35" s="151" t="inlineStr">
        <is>
          <t>是</t>
        </is>
      </c>
      <c r="T35" s="151" t="inlineStr">
        <is>
          <t>会泽县林业和草原局</t>
        </is>
      </c>
      <c r="U35" s="151" t="inlineStr">
        <is>
          <t>者海镇人民政府</t>
        </is>
      </c>
      <c r="V35" s="151" t="inlineStr">
        <is>
          <t>是</t>
        </is>
      </c>
      <c r="W35" s="568" t="n">
        <v>46023</v>
      </c>
      <c r="X35" s="569" t="n">
        <v>46357</v>
      </c>
      <c r="Y35" s="151" t="inlineStr">
        <is>
          <t>2025年申报未实施项目</t>
        </is>
      </c>
      <c r="Z35" s="544" t="n"/>
    </row>
    <row r="36" ht="160" customFormat="1" customHeight="1" s="507">
      <c r="A36" s="151" t="n">
        <v>30</v>
      </c>
      <c r="B36" s="151" t="inlineStr">
        <is>
          <t>产业发展</t>
        </is>
      </c>
      <c r="C36" s="151" t="inlineStr">
        <is>
          <t>生产项目</t>
        </is>
      </c>
      <c r="D36" s="151" t="inlineStr">
        <is>
          <t>林草基地建设</t>
        </is>
      </c>
      <c r="E36" s="151" t="inlineStr">
        <is>
          <t>者海镇五里牌村箐口塘林下种植辅助设施建设项目</t>
        </is>
      </c>
      <c r="F36" s="151" t="inlineStr">
        <is>
          <t>者海镇</t>
        </is>
      </c>
      <c r="G36" s="151" t="inlineStr">
        <is>
          <t>五里牌</t>
        </is>
      </c>
      <c r="H36" s="151" t="inlineStr">
        <is>
          <t>新建</t>
        </is>
      </c>
      <c r="I36" s="162" t="inlineStr">
        <is>
          <t>项目计划投资80万元：1.建设80毫米的引水主管1千米，预计投资10万元；2.建设10千伏输电线2.千米，安装100千伏安变压器一台，预计投资50万元；3.建设500立方米的镀锌钢板蓄水池2个，预计投资20万元。</t>
        </is>
      </c>
      <c r="J36" s="151">
        <f>K36+L36+M36</f>
        <v/>
      </c>
      <c r="K36" s="151" t="n">
        <v>80</v>
      </c>
      <c r="L36" s="151" t="n"/>
      <c r="M36" s="151" t="n"/>
      <c r="N36" s="522" t="inlineStr">
        <is>
          <t>通过建设输电线、引水管、蓄水池等基础设施，解决箐口塘周边近2000亩林下种植的用电、用水问题。项目建成后每年可带动五里牌村集体经济增收4万元，通过林下食用菌、林下中药材种植吸纳当地农户就近务工，预计可带动周边农户20户36人就近务工（其中：脱贫户不少于12户28人），每年户均务工增收2000元以上。项目形成的资产产权归者海镇人民政府所有。</t>
        </is>
      </c>
      <c r="O36" s="162" t="inlineStr">
        <is>
          <t>林地流转、带动务工就业</t>
        </is>
      </c>
      <c r="P36" s="528" t="n">
        <v>200</v>
      </c>
      <c r="Q36" s="151" t="inlineStr">
        <is>
          <t>否</t>
        </is>
      </c>
      <c r="R36" s="151" t="inlineStr">
        <is>
          <t>否</t>
        </is>
      </c>
      <c r="S36" s="151" t="inlineStr">
        <is>
          <t>是</t>
        </is>
      </c>
      <c r="T36" s="151" t="inlineStr">
        <is>
          <t>会泽县林业和草原局</t>
        </is>
      </c>
      <c r="U36" s="151" t="inlineStr">
        <is>
          <t>者海镇人民政府</t>
        </is>
      </c>
      <c r="V36" s="151" t="inlineStr">
        <is>
          <t>是</t>
        </is>
      </c>
      <c r="W36" s="568" t="n">
        <v>46023</v>
      </c>
      <c r="X36" s="569" t="n">
        <v>46357</v>
      </c>
      <c r="Y36" s="151" t="inlineStr">
        <is>
          <t>2025年申报未实施项目</t>
        </is>
      </c>
      <c r="Z36" s="544" t="n"/>
    </row>
    <row r="37" ht="133" customFormat="1" customHeight="1" s="507">
      <c r="A37" s="151" t="n">
        <v>31</v>
      </c>
      <c r="B37" s="151" t="inlineStr">
        <is>
          <t>产业发展</t>
        </is>
      </c>
      <c r="C37" s="151" t="inlineStr">
        <is>
          <t>生产项目</t>
        </is>
      </c>
      <c r="D37" s="151" t="inlineStr">
        <is>
          <t>林草基地建设</t>
        </is>
      </c>
      <c r="E37" s="151" t="inlineStr">
        <is>
          <t>五星乡花椒提质增效项目</t>
        </is>
      </c>
      <c r="F37" s="151" t="inlineStr">
        <is>
          <t>五星乡</t>
        </is>
      </c>
      <c r="G37" s="151" t="inlineStr">
        <is>
          <t>竹箐村</t>
        </is>
      </c>
      <c r="H37" s="151" t="inlineStr">
        <is>
          <t>新建</t>
        </is>
      </c>
      <c r="I37" s="162" t="inlineStr">
        <is>
          <t>针对花椒紊乱、产量偏低、采收成本高等问题，投资20万元，按照500元/亩的补助标准，通过疏密降冠、整形修剪、病虫害防治等措施，在五星乡实施花椒提质增效400亩，提升花椒品种和产量，降低采收成本，稳定花椒种植面积，做强花椒产业，促进林草产业高质量发展。</t>
        </is>
      </c>
      <c r="J37" s="151">
        <f>K37+L37+M37</f>
        <v/>
      </c>
      <c r="K37" s="151" t="n">
        <v>20</v>
      </c>
      <c r="L37" s="151" t="n"/>
      <c r="M37" s="151" t="n"/>
      <c r="N37" s="162" t="inlineStr">
        <is>
          <t>通过整形修剪等措施，实施花椒提质增效400亩，为花椒产业管理建设示范。整形修剪株达90%以上，稳定花椒种植面积400亩，项目实施三年后实现年增收500元/亩以上。通过土地流转、吸纳就业，带动周边农户就近务工20户60人（其中：脱贫户5户15人）。</t>
        </is>
      </c>
      <c r="O37" s="162" t="inlineStr">
        <is>
          <t>土地流转、带动务工就业</t>
        </is>
      </c>
      <c r="P37" s="528" t="n">
        <v>60</v>
      </c>
      <c r="Q37" s="151" t="inlineStr">
        <is>
          <t>是</t>
        </is>
      </c>
      <c r="R37" s="151" t="inlineStr">
        <is>
          <t>否</t>
        </is>
      </c>
      <c r="S37" s="151" t="inlineStr">
        <is>
          <t>否</t>
        </is>
      </c>
      <c r="T37" s="151" t="inlineStr">
        <is>
          <t>会泽县林业和草原局</t>
        </is>
      </c>
      <c r="U37" s="151" t="inlineStr">
        <is>
          <t>五星乡人民政府</t>
        </is>
      </c>
      <c r="V37" s="151" t="inlineStr">
        <is>
          <t>是</t>
        </is>
      </c>
      <c r="W37" s="568" t="n">
        <v>46023</v>
      </c>
      <c r="X37" s="569" t="n">
        <v>46357</v>
      </c>
      <c r="Y37" s="151" t="inlineStr">
        <is>
          <t>2025年申报未实施项目</t>
        </is>
      </c>
      <c r="Z37" s="544" t="n"/>
    </row>
    <row r="38" ht="133" customFormat="1" customHeight="1" s="507">
      <c r="A38" s="151" t="n">
        <v>32</v>
      </c>
      <c r="B38" s="151" t="inlineStr">
        <is>
          <t>产业发展</t>
        </is>
      </c>
      <c r="C38" s="151" t="inlineStr">
        <is>
          <t>加工流通项目</t>
        </is>
      </c>
      <c r="D38" s="151" t="inlineStr">
        <is>
          <t>市场建设和农村物流</t>
        </is>
      </c>
      <c r="E38" s="151" t="inlineStr">
        <is>
          <t>老厂乡三岔村松子交易市场建设项目</t>
        </is>
      </c>
      <c r="F38" s="151" t="inlineStr">
        <is>
          <t>老厂乡</t>
        </is>
      </c>
      <c r="G38" s="151" t="inlineStr">
        <is>
          <t>三岔村</t>
        </is>
      </c>
      <c r="H38" s="151" t="inlineStr">
        <is>
          <t>新建</t>
        </is>
      </c>
      <c r="I38" s="162" t="inlineStr">
        <is>
          <t>投入121万元，建成三岔村松子交易市场500平方米。其中地基整理、地基硬化预计投资15万元；新建设备房80平方米，投资30万元；钢结构遮蓬500平方米，投资30万元；摊位40个，单价1000元/个，投资4万元；安装饮水管道1000米，单价20元/米，投资2万元；其他附属设施（围栏、洗手池、卫生间等）投资40万元。</t>
        </is>
      </c>
      <c r="J38" s="151">
        <f>K38+L38+M38</f>
        <v/>
      </c>
      <c r="K38" s="151" t="n">
        <v>121</v>
      </c>
      <c r="L38" s="151" t="n"/>
      <c r="M38" s="151" t="n"/>
      <c r="N38" s="162" t="inlineStr">
        <is>
          <t>通过建成松子交易市场，解决松子销售与流通难题，为三岔村、德所村、安家坪村、卡龙村、茶花箐村、尹武村3000余户群众提供松子交易平台，可促进800户以上农民户增收600元以上。项目形成的资产产权归老厂乡政府所有。</t>
        </is>
      </c>
      <c r="O38" s="162" t="inlineStr">
        <is>
          <t>解决产品销售难题、带动务工就业</t>
        </is>
      </c>
      <c r="P38" s="528" t="n">
        <v>2500</v>
      </c>
      <c r="Q38" s="151" t="inlineStr">
        <is>
          <t>否</t>
        </is>
      </c>
      <c r="R38" s="151" t="inlineStr">
        <is>
          <t>否</t>
        </is>
      </c>
      <c r="S38" s="151" t="inlineStr">
        <is>
          <t>是</t>
        </is>
      </c>
      <c r="T38" s="151" t="inlineStr">
        <is>
          <t>会泽县林业和草原局</t>
        </is>
      </c>
      <c r="U38" s="151" t="inlineStr">
        <is>
          <t>老厂乡人民政府</t>
        </is>
      </c>
      <c r="V38" s="151" t="inlineStr">
        <is>
          <t>是</t>
        </is>
      </c>
      <c r="W38" s="540" t="n">
        <v>46054</v>
      </c>
      <c r="X38" s="541" t="n">
        <v>46387</v>
      </c>
      <c r="Y38" s="151" t="n"/>
      <c r="Z38" s="544" t="n"/>
    </row>
    <row r="39" ht="162" customFormat="1" customHeight="1" s="507">
      <c r="A39" s="151" t="n">
        <v>33</v>
      </c>
      <c r="B39" s="151" t="inlineStr">
        <is>
          <t>产业发展</t>
        </is>
      </c>
      <c r="C39" s="151" t="inlineStr">
        <is>
          <t>生产项目</t>
        </is>
      </c>
      <c r="D39" s="151" t="inlineStr">
        <is>
          <t>林草基地建设</t>
        </is>
      </c>
      <c r="E39" s="151" t="inlineStr">
        <is>
          <t>老厂乡林下鸡养殖项目</t>
        </is>
      </c>
      <c r="F39" s="151" t="inlineStr">
        <is>
          <t>老厂乡</t>
        </is>
      </c>
      <c r="G39" s="151" t="inlineStr">
        <is>
          <t>雅地窝村</t>
        </is>
      </c>
      <c r="H39" s="151" t="inlineStr">
        <is>
          <t>新建</t>
        </is>
      </c>
      <c r="I39" s="162" t="inlineStr">
        <is>
          <t>项目投总资110万元：1.流转林地100亩；2.新建镀塑铁丝网围栏3000米，单价80元/米，投资24万元；3.新建300立方米蓄水池1个，投资15万元；4.新修及硬化入场道路一条，宽3米、厚25厘米、长1.5公里，单价40万元/公里，预计投资60万元；5.新建养殖区内管理便道1.2米宽15厘米厚小砖路面800平方米，单价50元/平方米，投资4万元；6.安装饮水管道1000米，单价20元/米，投资2万元；7.其他养殖辅助设施建设（活动板房兽医防疫室、孵化室、脱温室100平方米，单价500元/平方米）预计投资5万元。</t>
        </is>
      </c>
      <c r="J39" s="151">
        <f>K39+L39+M39</f>
        <v/>
      </c>
      <c r="K39" s="151" t="n">
        <v>110</v>
      </c>
      <c r="L39" s="151" t="n"/>
      <c r="M39" s="151" t="n"/>
      <c r="N39" s="162" t="inlineStr">
        <is>
          <t>通过项目实施，可促进当地林下经济产业发展，调动老百姓发展林下养殖的积极性，增加农户收入。养殖土鸡10000羽，带动雅地窝村村委会304户1051人，其中，脱贫户110户509人增收，监测对象17户67人，户均增收900元以上。项目形成的资产产权归老厂乡政府所有。</t>
        </is>
      </c>
      <c r="O39" s="162" t="inlineStr">
        <is>
          <t>入股分红、林地流转、带动就业</t>
        </is>
      </c>
      <c r="P39" s="528" t="n">
        <v>1051</v>
      </c>
      <c r="Q39" s="151" t="inlineStr">
        <is>
          <t>否</t>
        </is>
      </c>
      <c r="R39" s="151" t="inlineStr">
        <is>
          <t>否</t>
        </is>
      </c>
      <c r="S39" s="151" t="inlineStr">
        <is>
          <t>是</t>
        </is>
      </c>
      <c r="T39" s="151" t="inlineStr">
        <is>
          <t>会泽县林业和草原局</t>
        </is>
      </c>
      <c r="U39" s="151" t="inlineStr">
        <is>
          <t>老厂乡人民政府</t>
        </is>
      </c>
      <c r="V39" s="151" t="inlineStr">
        <is>
          <t>是</t>
        </is>
      </c>
      <c r="W39" s="540" t="n">
        <v>46023</v>
      </c>
      <c r="X39" s="541" t="n">
        <v>46387</v>
      </c>
      <c r="Y39" s="151" t="n"/>
      <c r="Z39" s="544" t="n"/>
    </row>
    <row r="40" ht="146" customFormat="1" customHeight="1" s="507">
      <c r="A40" s="151" t="n">
        <v>34</v>
      </c>
      <c r="B40" s="151" t="inlineStr">
        <is>
          <t>产业发展</t>
        </is>
      </c>
      <c r="C40" s="151" t="inlineStr">
        <is>
          <t>生产项目</t>
        </is>
      </c>
      <c r="D40" s="151" t="inlineStr">
        <is>
          <t>林草基地建设</t>
        </is>
      </c>
      <c r="E40" s="151" t="inlineStr">
        <is>
          <t>马路乡核桃提质增效项目</t>
        </is>
      </c>
      <c r="F40" s="151" t="inlineStr">
        <is>
          <t>马路乡</t>
        </is>
      </c>
      <c r="G40" s="151" t="inlineStr">
        <is>
          <t>旁官地、巴图、江子树、尖山、弯弯寨</t>
        </is>
      </c>
      <c r="H40" s="151" t="inlineStr">
        <is>
          <t>新建</t>
        </is>
      </c>
      <c r="I40" s="162" t="inlineStr">
        <is>
          <t>在马路乡实施3000亩核桃提质改造，按照500元/亩的补助标准，分别在马路乡旁官地、巴图、江子树、尖山、弯弯寨村委会范围内，通过对区域内核桃树根据情况进行品种改良、病虫害防治、修枝整形、疏密育冠的措施实现提质。</t>
        </is>
      </c>
      <c r="J40" s="151">
        <f>K40+L40+M40</f>
        <v/>
      </c>
      <c r="K40" s="151" t="n">
        <v>150</v>
      </c>
      <c r="L40" s="151" t="n"/>
      <c r="M40" s="151" t="n"/>
      <c r="N40" s="162" t="inlineStr">
        <is>
          <t>项目实施三年后，可提高核桃树挂果率，核桃单位产量比同等立地条件下产量增加10%。辐射带动周边乡村农户种植、管理核桃果树的积极性、主动性，有效稳定核桃种植面积3000亩，促进马路乡核桃产业的稳定发展。带动周边农户就近就地务工，带动脱贫户136户468人，平均每户增收500元。</t>
        </is>
      </c>
      <c r="O40" s="162" t="inlineStr">
        <is>
          <t>技术培训、带动务工就业</t>
        </is>
      </c>
      <c r="P40" s="528" t="n">
        <v>663</v>
      </c>
      <c r="Q40" s="151" t="inlineStr">
        <is>
          <t>是</t>
        </is>
      </c>
      <c r="R40" s="151" t="inlineStr">
        <is>
          <t>否</t>
        </is>
      </c>
      <c r="S40" s="151" t="inlineStr">
        <is>
          <t>否</t>
        </is>
      </c>
      <c r="T40" s="151" t="inlineStr">
        <is>
          <t>会泽县林业和草原局</t>
        </is>
      </c>
      <c r="U40" s="151" t="inlineStr">
        <is>
          <t>马路乡人民政府</t>
        </is>
      </c>
      <c r="V40" s="151" t="inlineStr">
        <is>
          <t>是</t>
        </is>
      </c>
      <c r="W40" s="568" t="n">
        <v>46054</v>
      </c>
      <c r="X40" s="569" t="n">
        <v>46539</v>
      </c>
      <c r="Y40" s="151" t="n"/>
      <c r="Z40" s="544" t="n"/>
    </row>
    <row r="41" ht="148" customFormat="1" customHeight="1" s="507">
      <c r="A41" s="151" t="n">
        <v>35</v>
      </c>
      <c r="B41" s="151" t="inlineStr">
        <is>
          <t>产业发展</t>
        </is>
      </c>
      <c r="C41" s="151" t="inlineStr">
        <is>
          <t>生产项目</t>
        </is>
      </c>
      <c r="D41" s="151" t="inlineStr">
        <is>
          <t>林草基地建设</t>
        </is>
      </c>
      <c r="E41" s="151" t="inlineStr">
        <is>
          <t>矿山镇大垭口林下种植基地项目</t>
        </is>
      </c>
      <c r="F41" s="151" t="inlineStr">
        <is>
          <t>矿山镇</t>
        </is>
      </c>
      <c r="G41" s="151" t="inlineStr">
        <is>
          <t>矿山村</t>
        </is>
      </c>
      <c r="H41" s="151" t="inlineStr">
        <is>
          <t>新建</t>
        </is>
      </c>
      <c r="I41" s="162" t="inlineStr">
        <is>
          <t>项目投资148万元完善林下种植基础设施：1.硬化林下产业道路一条，长1.3公里，均宽4米，预计投资78万元；2.新建300立方米蓄水池1个，用于蓄水调解，预计投资20万元，配套管道用600米（Pe90管道100级1.6Mpa全新料）预计投资10万元。3.新建动力变压器一台，用于提水及用电问题，预计投资40万元。</t>
        </is>
      </c>
      <c r="J41" s="151">
        <f>K41+L41+M41</f>
        <v/>
      </c>
      <c r="K41" s="151" t="n">
        <v>148</v>
      </c>
      <c r="L41" s="151" t="n"/>
      <c r="M41" s="151" t="n"/>
      <c r="N41" s="162" t="inlineStr">
        <is>
          <t>通过项目实施，解决矿山村500亩适宜发展林下种植的林地灌溉及产品运输问题，发展带动林下经济产业，促进农户增收，项目建成后产权归矿山镇人民政府所有。预计带动辖区内农户527户1784人（其中脱贫户236户1036人，“三类监测对象”33户123人）户均增加1000元以上。</t>
        </is>
      </c>
      <c r="O41" s="162" t="inlineStr">
        <is>
          <t>林地流转、带动务工就业</t>
        </is>
      </c>
      <c r="P41" s="528" t="n">
        <v>1784</v>
      </c>
      <c r="Q41" s="151" t="inlineStr">
        <is>
          <t>否</t>
        </is>
      </c>
      <c r="R41" s="151" t="inlineStr">
        <is>
          <t>否</t>
        </is>
      </c>
      <c r="S41" s="151" t="inlineStr">
        <is>
          <t>是</t>
        </is>
      </c>
      <c r="T41" s="151" t="inlineStr">
        <is>
          <t>会泽县林业和草原局</t>
        </is>
      </c>
      <c r="U41" s="151" t="inlineStr">
        <is>
          <t>矿山镇人民政府</t>
        </is>
      </c>
      <c r="V41" s="151" t="inlineStr">
        <is>
          <t>是</t>
        </is>
      </c>
      <c r="W41" s="568" t="n">
        <v>46023</v>
      </c>
      <c r="X41" s="569" t="n">
        <v>46357</v>
      </c>
      <c r="Y41" s="151" t="n"/>
      <c r="Z41" s="544" t="n"/>
    </row>
    <row r="42" ht="148" customFormat="1" customHeight="1" s="507">
      <c r="A42" s="151" t="n">
        <v>36</v>
      </c>
      <c r="B42" s="151" t="inlineStr">
        <is>
          <t>产业发展</t>
        </is>
      </c>
      <c r="C42" s="151" t="inlineStr">
        <is>
          <t>生产项目</t>
        </is>
      </c>
      <c r="D42" s="151" t="inlineStr">
        <is>
          <t>林草基地建设</t>
        </is>
      </c>
      <c r="E42" s="151" t="inlineStr">
        <is>
          <t>矿山镇拖翅村林下种植基地项目</t>
        </is>
      </c>
      <c r="F42" s="151" t="inlineStr">
        <is>
          <t>矿山镇</t>
        </is>
      </c>
      <c r="G42" s="151" t="inlineStr">
        <is>
          <t>拖翅村</t>
        </is>
      </c>
      <c r="H42" s="151" t="inlineStr">
        <is>
          <t>新建</t>
        </is>
      </c>
      <c r="I42" s="162" t="inlineStr">
        <is>
          <t>项目投资339万元完善林下种植基础设施：以种植林下药材黄精为起点，配套完善水、电、路等农业配套基础设施，解决周边适宜发展林下种植的林地的灌溉及产品运输问题，打造拖翅2000亩林下种植基地，发展壮大矿山林下经济产业。1.硬化林下产业道路一条，长3.3公里，均宽4米。2.新建200立方米蓄水池2个，用于蓄水调解，配套管道用3000米（Pe90管道100级1.6Mpa全新料）。3.新建动力变压器一台及配套电线，用于提水及用电问题。</t>
        </is>
      </c>
      <c r="J42" s="151" t="n">
        <v>339</v>
      </c>
      <c r="K42" s="151" t="n">
        <v>339</v>
      </c>
      <c r="L42" s="151" t="n"/>
      <c r="M42" s="151" t="n"/>
      <c r="N42" s="162" t="inlineStr">
        <is>
          <t>通过项目实施，解决拖翅村2000亩适宜发展林下种植的林地灌溉及产品运输问题，发展带动林下经济产业，促进农户增收，项目建成后产权归矿山镇人民政府所有。预计带动辖区内农户1127户5168人（其中脱贫户703户3034人，“三类监测对象”101户301人）户均增加1000元以上。</t>
        </is>
      </c>
      <c r="O42" s="162" t="inlineStr">
        <is>
          <t>林地流转、带动务工就业</t>
        </is>
      </c>
      <c r="P42" s="528" t="n">
        <v>5168</v>
      </c>
      <c r="Q42" s="151" t="inlineStr">
        <is>
          <t>否</t>
        </is>
      </c>
      <c r="R42" s="151" t="inlineStr">
        <is>
          <t>否</t>
        </is>
      </c>
      <c r="S42" s="151" t="inlineStr">
        <is>
          <t>是</t>
        </is>
      </c>
      <c r="T42" s="151" t="inlineStr">
        <is>
          <t>会泽县林业和草原局</t>
        </is>
      </c>
      <c r="U42" s="151" t="inlineStr">
        <is>
          <t>矿山镇人民政府</t>
        </is>
      </c>
      <c r="V42" s="151" t="inlineStr">
        <is>
          <t>是</t>
        </is>
      </c>
      <c r="W42" s="568" t="n">
        <v>46024</v>
      </c>
      <c r="X42" s="569" t="n">
        <v>46358</v>
      </c>
      <c r="Y42" s="151" t="n"/>
      <c r="Z42" s="544" t="n"/>
    </row>
    <row r="43" ht="201" customFormat="1" customHeight="1" s="507">
      <c r="A43" s="151" t="n">
        <v>37</v>
      </c>
      <c r="B43" s="151" t="inlineStr">
        <is>
          <t>产业发展</t>
        </is>
      </c>
      <c r="C43" s="151" t="inlineStr">
        <is>
          <t>生产项目</t>
        </is>
      </c>
      <c r="D43" s="151" t="inlineStr">
        <is>
          <t>林草基地建设</t>
        </is>
      </c>
      <c r="E43" s="151" t="inlineStr">
        <is>
          <t>五星乡茶花箐林下种植基地基础设施建设项目</t>
        </is>
      </c>
      <c r="F43" s="151" t="inlineStr">
        <is>
          <t>五星乡</t>
        </is>
      </c>
      <c r="G43" s="151" t="inlineStr">
        <is>
          <t>竹箐村</t>
        </is>
      </c>
      <c r="H43" s="151" t="inlineStr">
        <is>
          <t>新建</t>
        </is>
      </c>
      <c r="I43" s="162" t="inlineStr">
        <is>
          <t>投资141万元，在五星乡竹箐村茶花箐林区建设完善林下产业基地交通运输、灌溉用水基础设施，夯实吸引社会投资五星乡林下经济发展的基础，推动五星乡林下经济发展。1.新修建300立方蓄水池3个计划投资60万元；2.铺设DN100输水管道3000米，预计投资36万元；3.建设砂石路面4.5公里，预计投资45万元。</t>
        </is>
      </c>
      <c r="J43" s="151">
        <f>K43+L43+M43</f>
        <v/>
      </c>
      <c r="K43" s="151" t="n">
        <v>141</v>
      </c>
      <c r="L43" s="151" t="n"/>
      <c r="M43" s="151" t="n"/>
      <c r="N43" s="524" t="inlineStr">
        <is>
          <t>建设完善五星乡竹箐村茶花箐林区林下产业基地交通运输、灌溉用水基础设施，满足2000亩林下资源开发交通运输及用水需求。项目建成后产权属五星人民政府所有，夯实吸引社会投资五星乡林下经济发展的基础，提升政府服务林下经济发展的能力，引进和培育林下资源开发企业1家，助力推动五星乡林下经济发展。三年内通过引进投资发展林下种植1000亩，预计年可通过林地流转增加村集体经济5万元左右，预计通过林下采集和林下种植年可带动周边农户就近务工50户（其中：“三类监测户对象”10户、31人），年可带动农户务工户均增收2000元以上。项目形成的资产产权归五星乡人民政府所有。</t>
        </is>
      </c>
      <c r="O43" s="162" t="inlineStr">
        <is>
          <t>林地流转、带动务工就业</t>
        </is>
      </c>
      <c r="P43" s="528" t="n">
        <v>150</v>
      </c>
      <c r="Q43" s="151" t="inlineStr">
        <is>
          <t>否</t>
        </is>
      </c>
      <c r="R43" s="151" t="inlineStr">
        <is>
          <t>否</t>
        </is>
      </c>
      <c r="S43" s="151" t="inlineStr">
        <is>
          <t>否</t>
        </is>
      </c>
      <c r="T43" s="151" t="inlineStr">
        <is>
          <t>会泽县林业和草原局</t>
        </is>
      </c>
      <c r="U43" s="151" t="inlineStr">
        <is>
          <t>五星乡人民政府</t>
        </is>
      </c>
      <c r="V43" s="151" t="inlineStr">
        <is>
          <t>是</t>
        </is>
      </c>
      <c r="W43" s="568" t="n">
        <v>46023</v>
      </c>
      <c r="X43" s="569" t="n">
        <v>46357</v>
      </c>
      <c r="Y43" s="151" t="n"/>
      <c r="Z43" s="544" t="n"/>
    </row>
    <row r="44" ht="117" customFormat="1" customHeight="1" s="507">
      <c r="A44" s="151" t="n">
        <v>38</v>
      </c>
      <c r="B44" s="151" t="inlineStr">
        <is>
          <t>产业发展</t>
        </is>
      </c>
      <c r="C44" s="151" t="inlineStr">
        <is>
          <t>加工流通项目</t>
        </is>
      </c>
      <c r="D44" s="151" t="inlineStr">
        <is>
          <t>加工业</t>
        </is>
      </c>
      <c r="E44" s="151" t="inlineStr">
        <is>
          <t>待补镇农业废弃物污染治理项目</t>
        </is>
      </c>
      <c r="F44" s="151" t="inlineStr">
        <is>
          <t>待补镇</t>
        </is>
      </c>
      <c r="G44" s="151" t="inlineStr">
        <is>
          <t>待补社区</t>
        </is>
      </c>
      <c r="H44" s="151" t="inlineStr">
        <is>
          <t>新建</t>
        </is>
      </c>
      <c r="I44" s="523" t="inlineStr">
        <is>
          <t>新建废弃钢架大棚回收处理加工厂房1800平方米，每平方米2000元，共3600000元。购置废弃农膜、农药瓶等塑料压缩设备一套300000元，配套叉车2台100000元，共400000元。新建电力配套设施一套，满足回收处理废弃钢架、农膜等，需500000元。新建消防水池一个300立方米，需资金48万元。</t>
        </is>
      </c>
      <c r="J44" s="151">
        <f>K44+L44+M44</f>
        <v/>
      </c>
      <c r="K44" s="205" t="n">
        <v>260</v>
      </c>
      <c r="L44" s="151" t="n"/>
      <c r="M44" s="151" t="n"/>
      <c r="N44" s="530" t="inlineStr">
        <is>
          <t>通过农业废弃物治理项目建设，大力回收草莓种植过程产生的废弃钢架大棚、废弃农膜、农药空瓶等，能最大限度对草莓种植产生的有色垃圾进行分类处理回收，有力保护环境。收益人数260户1000人，其中脱贫户80户300人，人均年增收100元。</t>
        </is>
      </c>
      <c r="O44" s="523" t="inlineStr">
        <is>
          <t>通过回收草莓种植废弃薄膜等农业废弃物，达到1000人年增加收入100元。</t>
        </is>
      </c>
      <c r="P44" s="531" t="n">
        <v>10000</v>
      </c>
      <c r="Q44" s="151" t="inlineStr">
        <is>
          <t>否</t>
        </is>
      </c>
      <c r="R44" s="151" t="inlineStr">
        <is>
          <t>否</t>
        </is>
      </c>
      <c r="S44" s="151" t="inlineStr">
        <is>
          <t>否</t>
        </is>
      </c>
      <c r="T44" s="151" t="inlineStr">
        <is>
          <t>会泽县供销合作社联合社</t>
        </is>
      </c>
      <c r="U44" s="151" t="inlineStr">
        <is>
          <t>会泽县供销社</t>
        </is>
      </c>
      <c r="V44" s="151" t="inlineStr">
        <is>
          <t>是</t>
        </is>
      </c>
      <c r="W44" s="568" t="n">
        <v>46023</v>
      </c>
      <c r="X44" s="569" t="n">
        <v>46387</v>
      </c>
      <c r="Y44" s="151" t="n"/>
      <c r="Z44" s="544" t="n"/>
    </row>
    <row r="45" ht="141" customFormat="1" customHeight="1" s="507">
      <c r="A45" s="151" t="n">
        <v>39</v>
      </c>
      <c r="B45" s="151" t="inlineStr">
        <is>
          <t>产业发展</t>
        </is>
      </c>
      <c r="C45" s="151" t="inlineStr">
        <is>
          <t>生产项目</t>
        </is>
      </c>
      <c r="D45" s="151" t="inlineStr">
        <is>
          <t>种植业基地</t>
        </is>
      </c>
      <c r="E45" s="151" t="inlineStr">
        <is>
          <t>会泽县2026年马铃薯、水稻新品种选育引进、新技术试验示范项目</t>
        </is>
      </c>
      <c r="F45" s="520" t="inlineStr">
        <is>
          <t>会泽县良种场基地（宝云街道）、驾车、五星、火红、迤车、大桥、娜姑等8个乡（镇、街道）</t>
        </is>
      </c>
      <c r="G45" s="151" t="n"/>
      <c r="H45" s="151" t="inlineStr">
        <is>
          <t>新建</t>
        </is>
      </c>
      <c r="I45" s="162" t="inlineStr">
        <is>
          <t>一、种植马铃薯亲本材料218份，家系材料200份20000个薯块，优良单株550份，株系350份，品系100份；马铃薯试验11组；示范展示6个示范67亩；二、种植水稻育种材料3385份，新配组合30个；水稻试验示范5组；水稻新品系展示、示范14亩；水稻新品系（种）繁种6亩。</t>
        </is>
      </c>
      <c r="J45" s="151">
        <f>K45+L45+M45</f>
        <v/>
      </c>
      <c r="K45" s="151" t="n">
        <v>60</v>
      </c>
      <c r="L45" s="151" t="n"/>
      <c r="M45" s="151" t="n"/>
      <c r="N45" s="162" t="inlineStr">
        <is>
          <t>强化主要粮食作物优良品种选育和先进适用生产技术推广，加快科技成果转化，确保科研成果有效应用于农业生产，发挥生产效能确保全县粮食生产安全。为全县粮粮食增产增收食生产提供高产、优质、抗病新品种，实现农户户均增收9000元以上，受益60余户150余人。</t>
        </is>
      </c>
      <c r="O45" s="162" t="inlineStr">
        <is>
          <t>带动产业发展、务工就业</t>
        </is>
      </c>
      <c r="P45" s="528" t="n">
        <v>150</v>
      </c>
      <c r="Q45" s="151" t="inlineStr">
        <is>
          <t>否</t>
        </is>
      </c>
      <c r="R45" s="151" t="inlineStr">
        <is>
          <t>否</t>
        </is>
      </c>
      <c r="S45" s="151" t="inlineStr">
        <is>
          <t>否</t>
        </is>
      </c>
      <c r="T45" s="151" t="inlineStr">
        <is>
          <t>会泽县农业农村局（产业）</t>
        </is>
      </c>
      <c r="U45" s="151" t="inlineStr">
        <is>
          <t>会泽县农业农村局（产业）</t>
        </is>
      </c>
      <c r="V45" s="151" t="inlineStr">
        <is>
          <t>是</t>
        </is>
      </c>
      <c r="W45" s="568" t="n">
        <v>46023</v>
      </c>
      <c r="X45" s="569" t="n">
        <v>46357</v>
      </c>
      <c r="Y45" s="151" t="n"/>
      <c r="Z45" s="544" t="n"/>
    </row>
    <row r="46" ht="130" customFormat="1" customHeight="1" s="507">
      <c r="A46" s="151" t="n">
        <v>40</v>
      </c>
      <c r="B46" s="151" t="inlineStr">
        <is>
          <t>产业发展</t>
        </is>
      </c>
      <c r="C46" s="151" t="inlineStr">
        <is>
          <t>加工流通项目</t>
        </is>
      </c>
      <c r="D46" s="151" t="inlineStr">
        <is>
          <t>品牌打造和展销平台</t>
        </is>
      </c>
      <c r="E46" s="151" t="inlineStr">
        <is>
          <t>会泽县2025-2026年肉牛集中交易及屠宰奖补项目</t>
        </is>
      </c>
      <c r="F46" s="151" t="inlineStr">
        <is>
          <t>相关乡（镇、街道）</t>
        </is>
      </c>
      <c r="G46" s="151" t="inlineStr">
        <is>
          <t>相关村（社区）</t>
        </is>
      </c>
      <c r="H46" s="151" t="inlineStr">
        <is>
          <t>新建</t>
        </is>
      </c>
      <c r="I46" s="162" t="inlineStr">
        <is>
          <t>为加快推动全县肉牛全产业链发展，提升附加值，促进肉牛产业高质量发展，对县域内开展肉牛集中交易、肉牛屠宰加工的经营主体给予奖补。年度内集中交易活牛交易量达到4万头（含4万头）以上，每交易1头活牛给予25元的奖补；屠宰加工肉牛达到1万头（含1万头）以上，每屠宰1头肉牛给予150元的奖补。</t>
        </is>
      </c>
      <c r="J46" s="151">
        <f>K46+L46+M46</f>
        <v/>
      </c>
      <c r="K46" s="151" t="n">
        <v>250</v>
      </c>
      <c r="L46" s="151" t="n"/>
      <c r="M46" s="151" t="n"/>
      <c r="N46" s="162" t="inlineStr">
        <is>
          <t>年度内肉牛屠宰加工达到1万头（含1万头）以上，活牛交易量达到4万头（含4万头）以上，可满足周边广大地区肉牛交易需要，通过奖补项目的实施，加快推进肉牛产业高质量发展。项目覆盖受益人口1000户3540人。</t>
        </is>
      </c>
      <c r="O46" s="162" t="inlineStr">
        <is>
          <t>通过奖补项目的实施，加快了肉牛产业发展。</t>
        </is>
      </c>
      <c r="P46" s="528" t="n">
        <v>3540</v>
      </c>
      <c r="Q46" s="151" t="inlineStr">
        <is>
          <t>否</t>
        </is>
      </c>
      <c r="R46" s="151" t="inlineStr">
        <is>
          <t>否</t>
        </is>
      </c>
      <c r="S46" s="151" t="inlineStr">
        <is>
          <t>否</t>
        </is>
      </c>
      <c r="T46" s="151" t="inlineStr">
        <is>
          <t>会泽县农业农村局（产业）</t>
        </is>
      </c>
      <c r="U46" s="151" t="inlineStr">
        <is>
          <t>会泽县农业农村局（产业）</t>
        </is>
      </c>
      <c r="V46" s="151" t="inlineStr">
        <is>
          <t>是</t>
        </is>
      </c>
      <c r="W46" s="568" t="n">
        <v>45962</v>
      </c>
      <c r="X46" s="569" t="n">
        <v>46296</v>
      </c>
      <c r="Y46" s="151" t="n"/>
      <c r="Z46" s="544" t="n"/>
    </row>
    <row r="47" ht="178" customFormat="1" customHeight="1" s="507">
      <c r="A47" s="151" t="n">
        <v>41</v>
      </c>
      <c r="B47" s="151" t="inlineStr">
        <is>
          <t>产业发展</t>
        </is>
      </c>
      <c r="C47" s="151" t="inlineStr">
        <is>
          <t>生产项目</t>
        </is>
      </c>
      <c r="D47" s="151" t="inlineStr">
        <is>
          <t>种植业基地</t>
        </is>
      </c>
      <c r="E47" s="151" t="inlineStr">
        <is>
          <t>会泽县马铃薯种薯提纯复壮及新品种扩繁示范推广</t>
        </is>
      </c>
      <c r="F47" s="151" t="inlineStr">
        <is>
          <t>相关乡（镇、街道）</t>
        </is>
      </c>
      <c r="G47" s="151" t="inlineStr">
        <is>
          <t>相关村（社区）</t>
        </is>
      </c>
      <c r="H47" s="151" t="inlineStr">
        <is>
          <t>新建</t>
        </is>
      </c>
      <c r="I47" s="162" t="inlineStr">
        <is>
          <t>为了提升会泽县马铃薯种薯质量，促进马铃薯产业快速发展，对多年种植的合作88号进行提纯复壮，并对自选自育的系列新品种会薯19号等进行扩繁示范推广。计划按马铃薯原原种的生产成本价0.3元/粒购买700万粒原原种，免费发放给生产企业、大户或农户。</t>
        </is>
      </c>
      <c r="J47" s="151">
        <f>K47+L47+M47</f>
        <v/>
      </c>
      <c r="K47" s="151" t="n">
        <v>210</v>
      </c>
      <c r="L47" s="151" t="n"/>
      <c r="M47" s="151" t="n"/>
      <c r="N47" s="162" t="inlineStr">
        <is>
          <t>为种植户免费提供700万粒马铃薯原原种，可扩繁原种1400亩，按原种平均亩产优质原种1.5吨计算，第二茬至少可以扩繁优质一级种薯8400亩，产量16800吨。按优质一级种薯市场平均价格2.2元/公斤计算，可实现产值3696万元以上，同时为会泽国家级马铃薯种薯示范基地建设打下坚实基础。项目覆盖直接受益人口280户，900人。</t>
        </is>
      </c>
      <c r="O47" s="162" t="inlineStr">
        <is>
          <t>种植户可免费获得700万粒优质马铃薯原原种，可建立原种种植生产基地1400亩。</t>
        </is>
      </c>
      <c r="P47" s="528" t="n">
        <v>900</v>
      </c>
      <c r="Q47" s="151" t="inlineStr">
        <is>
          <t>是</t>
        </is>
      </c>
      <c r="R47" s="151" t="inlineStr">
        <is>
          <t>否</t>
        </is>
      </c>
      <c r="S47" s="151" t="inlineStr">
        <is>
          <t>否</t>
        </is>
      </c>
      <c r="T47" s="151" t="inlineStr">
        <is>
          <t>会泽县农业农村局（产业）</t>
        </is>
      </c>
      <c r="U47" s="151" t="inlineStr">
        <is>
          <t>会泽县农业农村局（产业）</t>
        </is>
      </c>
      <c r="V47" s="151" t="inlineStr">
        <is>
          <t>是</t>
        </is>
      </c>
      <c r="W47" s="568" t="n">
        <v>46023</v>
      </c>
      <c r="X47" s="569" t="n">
        <v>46357</v>
      </c>
      <c r="Y47" s="151" t="n"/>
      <c r="Z47" s="544" t="n"/>
    </row>
    <row r="48" ht="179" customFormat="1" customHeight="1" s="507">
      <c r="A48" s="151" t="n">
        <v>42</v>
      </c>
      <c r="B48" s="151" t="inlineStr">
        <is>
          <t>产业发展</t>
        </is>
      </c>
      <c r="C48" s="151" t="inlineStr">
        <is>
          <t>生产项目</t>
        </is>
      </c>
      <c r="D48" s="151" t="inlineStr">
        <is>
          <t>种植业基地</t>
        </is>
      </c>
      <c r="E48" s="151" t="inlineStr">
        <is>
          <t>会泽县千亩马铃薯原种基地建设项目</t>
        </is>
      </c>
      <c r="F48" s="151" t="inlineStr">
        <is>
          <t>相关乡（镇、街道）</t>
        </is>
      </c>
      <c r="G48" s="151" t="inlineStr">
        <is>
          <t>相关村（社区）</t>
        </is>
      </c>
      <c r="H48" s="151" t="inlineStr">
        <is>
          <t>新建基地</t>
        </is>
      </c>
      <c r="I48" s="162" t="inlineStr">
        <is>
          <t>为了提升会泽县马铃薯种薯的品质，加快推进国家级种薯基地县建设，促进马铃薯产业发展，对多年种植的品种合作88号进行提纯复壮，对自选自育系列新品种会薯19号等进行扩繁示范推广。计划由会泽县农业技术推广中心按0.3元/粒购买500万粒原原种，免费发放给生产企业、大户或农户。同时按照原种质量要求新建原种生产基地1000亩，之后以每公斤2.6元收储优质原种1500吨，免费发放给种薯生产企业、大户或农户种植，从而引导种植户种植，提高群众积极参与国家级种薯基地县建设，保证农户增产增收。</t>
        </is>
      </c>
      <c r="J48" s="151">
        <f>K48+L48+M48</f>
        <v/>
      </c>
      <c r="K48" s="151" t="n">
        <v>300</v>
      </c>
      <c r="L48" s="151" t="n"/>
      <c r="M48" s="151" t="n"/>
      <c r="N48" s="162" t="inlineStr">
        <is>
          <t>预计产优质马铃薯原种1500吨，免费发放给主产区农户1200户，其中脱贫户及三类监测对象240户，来年至少可以扩繁优质一级种薯6000亩，产量12000吨，按优质一级种薯市场平均价格2.2元/公斤计算，可实现产值2640万元以上，达到改良马铃薯品种，提高产量和质量目的。覆盖农户1200户4320人、脱贫户及三类监测对象240户864人。</t>
        </is>
      </c>
      <c r="O48" s="162" t="inlineStr">
        <is>
          <t>项目直接带动农户种植马铃薯6000亩</t>
        </is>
      </c>
      <c r="P48" s="528" t="n">
        <v>4320</v>
      </c>
      <c r="Q48" s="151" t="inlineStr">
        <is>
          <t>是</t>
        </is>
      </c>
      <c r="R48" s="151" t="inlineStr">
        <is>
          <t>否</t>
        </is>
      </c>
      <c r="S48" s="151" t="inlineStr">
        <is>
          <t>否</t>
        </is>
      </c>
      <c r="T48" s="151" t="inlineStr">
        <is>
          <t>会泽县农业农村局（产业）</t>
        </is>
      </c>
      <c r="U48" s="151" t="inlineStr">
        <is>
          <t>会泽县农业农村局（产业）</t>
        </is>
      </c>
      <c r="V48" s="151" t="inlineStr">
        <is>
          <t>是</t>
        </is>
      </c>
      <c r="W48" s="568" t="n">
        <v>46024</v>
      </c>
      <c r="X48" s="569" t="n">
        <v>46358</v>
      </c>
      <c r="Y48" s="151" t="n"/>
      <c r="Z48" s="544" t="n"/>
    </row>
    <row r="49" ht="102" customFormat="1" customHeight="1" s="507">
      <c r="A49" s="151" t="n">
        <v>43</v>
      </c>
      <c r="B49" s="151" t="inlineStr">
        <is>
          <t>产业发展</t>
        </is>
      </c>
      <c r="C49" s="151" t="inlineStr">
        <is>
          <t>生产项目</t>
        </is>
      </c>
      <c r="D49" s="151" t="inlineStr">
        <is>
          <t>种植业基地</t>
        </is>
      </c>
      <c r="E49" s="151" t="inlineStr">
        <is>
          <t>会泽县当归新品种引种试验项目</t>
        </is>
      </c>
      <c r="F49" s="151" t="inlineStr">
        <is>
          <t>大桥乡、宝云街道、驾车乡</t>
        </is>
      </c>
      <c r="G49" s="519" t="inlineStr">
        <is>
          <t>大桥乡地德卡村、宝云街道拖姑村、驾车乡小水村</t>
        </is>
      </c>
      <c r="H49" s="151" t="inlineStr">
        <is>
          <t>新建</t>
        </is>
      </c>
      <c r="I49" s="162" t="inlineStr">
        <is>
          <t>引进滇当归1号、2号、3号、丽江1号4个新品种，在3个乡镇街道试验种植6亩。开展种子春季点播、秋季点播和育苗移栽试验种植。需农业生产资料等25万元。</t>
        </is>
      </c>
      <c r="J49" s="151">
        <f>K49+L49+M49</f>
        <v/>
      </c>
      <c r="K49" s="151" t="n">
        <v>25</v>
      </c>
      <c r="L49" s="151" t="n"/>
      <c r="M49" s="151" t="n"/>
      <c r="N49" s="162" t="inlineStr">
        <is>
          <t>通过项目实施，筛选出适宜会泽县种植的优良当归新品种，提高会泽当归产量与品质。为会泽当归产业发展保障优良种质资源。惠及人口90户300余人。</t>
        </is>
      </c>
      <c r="O49" s="162" t="inlineStr">
        <is>
          <t>为全县当归种植户宣传适宜会泽种植的品种</t>
        </is>
      </c>
      <c r="P49" s="528" t="n">
        <v>300</v>
      </c>
      <c r="Q49" s="151" t="inlineStr">
        <is>
          <t>否</t>
        </is>
      </c>
      <c r="R49" s="151" t="inlineStr">
        <is>
          <t>否</t>
        </is>
      </c>
      <c r="S49" s="151" t="inlineStr">
        <is>
          <t>否</t>
        </is>
      </c>
      <c r="T49" s="151" t="inlineStr">
        <is>
          <t>会泽县农业农村局（产业）</t>
        </is>
      </c>
      <c r="U49" s="151" t="inlineStr">
        <is>
          <t>会泽县农业农村局（产业）</t>
        </is>
      </c>
      <c r="V49" s="151" t="inlineStr">
        <is>
          <t>是</t>
        </is>
      </c>
      <c r="W49" s="568" t="n">
        <v>46023</v>
      </c>
      <c r="X49" s="569" t="n">
        <v>46722</v>
      </c>
      <c r="Y49" s="151" t="n"/>
      <c r="Z49" s="544" t="n"/>
    </row>
    <row r="50" ht="199" customFormat="1" customHeight="1" s="507">
      <c r="A50" s="151" t="n">
        <v>44</v>
      </c>
      <c r="B50" s="151" t="inlineStr">
        <is>
          <t>产业发展</t>
        </is>
      </c>
      <c r="C50" s="151" t="inlineStr">
        <is>
          <t>加工流通项目</t>
        </is>
      </c>
      <c r="D50" s="151" t="inlineStr">
        <is>
          <t>品牌打造和展销平台</t>
        </is>
      </c>
      <c r="E50" s="151" t="inlineStr">
        <is>
          <t>会泽县农产品质量安全溯源平台建设项目</t>
        </is>
      </c>
      <c r="F50" s="151" t="inlineStr">
        <is>
          <t>宝云街道、驾车乡、娜姑镇等25个乡镇。</t>
        </is>
      </c>
      <c r="G50" s="519" t="inlineStr">
        <is>
          <t>驾车野猪村委会、娜姑盐水村、乐业罗布古社区等涉及重点农产品龙头企业的村社区。</t>
        </is>
      </c>
      <c r="H50" s="151" t="inlineStr">
        <is>
          <t>新建</t>
        </is>
      </c>
      <c r="I50" s="162" t="inlineStr">
        <is>
          <t>1.新建1套会泽县农产品质量安全溯源平台，数据服务覆盖25个乡镇，实现区域内农产品主导产业“全程可追溯、风险可预警、质量可管控”。
2.面向10家龙头企业，共购置安装50台田间环境数据采集终端，10台投入品管理终端，50套水肥一体机，50套视频监控设备，10套溯源码设备。
3.新建1处标准化数据中心，具备6套独立机柜和溯源产品展示功能，实现涉农数据融合与溯源数据管理。
4.实现农产品溯源“一批一码”，覆盖143家县级以上龙头企业。</t>
        </is>
      </c>
      <c r="J50" s="151">
        <f>K50+L50+M50</f>
        <v/>
      </c>
      <c r="K50" s="151" t="n">
        <v>500</v>
      </c>
      <c r="L50" s="151" t="n"/>
      <c r="M50" s="151" t="n"/>
      <c r="N50" s="522" t="inlineStr">
        <is>
          <t>通过项目实施，1、推动农产品企业规范记录并上传溯源信息，提升农产品质量合格率，实现会泽大洋芋、会泽盐水石榴、会泽乐业辣椒等高原特色农产品溯源覆盖率100%，关键环境数据采集率不低于95%；2、统一农产品品牌，如：盐水石榴统一为会泽盐水石榴品牌，通过扫码获取农产品信息，增强消费信任，增强农产品市场竞争力，助力农产品实现溢价10%-15%。3、到2027年实现13个农产品纳入“绿色云品品牌”目录。4、每年带动3000户农户，户均年增收3000元。</t>
        </is>
      </c>
      <c r="O50" s="162" t="inlineStr">
        <is>
          <t>通过土地流转，务工增加群众收入</t>
        </is>
      </c>
      <c r="P50" s="528" t="inlineStr">
        <is>
          <t>50家企业，5000人。</t>
        </is>
      </c>
      <c r="Q50" s="151" t="inlineStr">
        <is>
          <t>否</t>
        </is>
      </c>
      <c r="R50" s="151" t="inlineStr">
        <is>
          <t>否</t>
        </is>
      </c>
      <c r="S50" s="151" t="inlineStr">
        <is>
          <t>否</t>
        </is>
      </c>
      <c r="T50" s="151" t="inlineStr">
        <is>
          <t>会泽县农业农村局（产业）</t>
        </is>
      </c>
      <c r="U50" s="151" t="inlineStr">
        <is>
          <t>会泽县农业农村局（产业）</t>
        </is>
      </c>
      <c r="V50" s="151" t="inlineStr">
        <is>
          <t>是</t>
        </is>
      </c>
      <c r="W50" s="568" t="n">
        <v>46023</v>
      </c>
      <c r="X50" s="569" t="n">
        <v>46722</v>
      </c>
      <c r="Y50" s="151" t="n"/>
      <c r="Z50" s="544" t="n"/>
    </row>
    <row r="51" ht="111" customFormat="1" customHeight="1" s="507">
      <c r="A51" s="151" t="n">
        <v>45</v>
      </c>
      <c r="B51" s="151" t="inlineStr">
        <is>
          <t>产业发展</t>
        </is>
      </c>
      <c r="C51" s="151" t="inlineStr">
        <is>
          <t>生产项目</t>
        </is>
      </c>
      <c r="D51" s="151" t="inlineStr">
        <is>
          <t>养殖业基地</t>
        </is>
      </c>
      <c r="E51" s="151" t="inlineStr">
        <is>
          <t>会泽县肉牛产业发展基础配套设施建设项目</t>
        </is>
      </c>
      <c r="F51" s="151" t="inlineStr">
        <is>
          <t>五星乡</t>
        </is>
      </c>
      <c r="G51" s="151" t="inlineStr">
        <is>
          <t>石龙村</t>
        </is>
      </c>
      <c r="H51" s="151" t="inlineStr">
        <is>
          <t>新建</t>
        </is>
      </c>
      <c r="I51" s="162" t="inlineStr">
        <is>
          <t>进一步完善五星种公牛厂基础配套设施，采用支护、锚杆等方式，其中框格梁3013平方米，锚索3528米，锚杆，锚杆3000米，喷浆及植草3000平方米。</t>
        </is>
      </c>
      <c r="J51" s="151">
        <f>K51+L51+M51</f>
        <v/>
      </c>
      <c r="K51" s="151" t="n">
        <v>300</v>
      </c>
      <c r="L51" s="151" t="n"/>
      <c r="M51" s="151" t="n"/>
      <c r="N51" s="162" t="inlineStr">
        <is>
          <t>项目建成后产权归县人民政府所有，通过完善种牛养殖环境，提高生产冻精品质，从而改良会泽县肉牛品种。另外可辐射肉牛养100户，带动辖区内100户农户，促进户均增加收入1000元以上。</t>
        </is>
      </c>
      <c r="O51" s="162" t="inlineStr">
        <is>
          <t>带动务工就业</t>
        </is>
      </c>
      <c r="P51" s="528" t="n">
        <v>1000</v>
      </c>
      <c r="Q51" s="151" t="inlineStr">
        <is>
          <t>否</t>
        </is>
      </c>
      <c r="R51" s="151" t="inlineStr">
        <is>
          <t>否</t>
        </is>
      </c>
      <c r="S51" s="151" t="inlineStr">
        <is>
          <t>否</t>
        </is>
      </c>
      <c r="T51" s="151" t="inlineStr">
        <is>
          <t>会泽县农业农村局（产业）</t>
        </is>
      </c>
      <c r="U51" s="151" t="inlineStr">
        <is>
          <t>会泽县道成开发投资集团有限公司</t>
        </is>
      </c>
      <c r="V51" s="151" t="inlineStr">
        <is>
          <t>是</t>
        </is>
      </c>
      <c r="W51" s="568" t="n">
        <v>46082</v>
      </c>
      <c r="X51" s="569" t="n">
        <v>46386</v>
      </c>
      <c r="Y51" s="151" t="inlineStr">
        <is>
          <t>无需编制可研报告</t>
        </is>
      </c>
      <c r="Z51" s="544" t="n"/>
    </row>
    <row r="52" ht="143" customFormat="1" customHeight="1" s="507">
      <c r="A52" s="151" t="n">
        <v>46</v>
      </c>
      <c r="B52" s="151" t="inlineStr">
        <is>
          <t>产业发展</t>
        </is>
      </c>
      <c r="C52" s="151" t="inlineStr">
        <is>
          <t>生产项目</t>
        </is>
      </c>
      <c r="D52" s="151" t="inlineStr">
        <is>
          <t>种植业基地</t>
        </is>
      </c>
      <c r="E52" s="151" t="inlineStr">
        <is>
          <t>会泽县蔓海片区蔬菜产业基础设施建设项目</t>
        </is>
      </c>
      <c r="F52" s="151" t="inlineStr">
        <is>
          <t>宝云街道、古城街道</t>
        </is>
      </c>
      <c r="G52" s="151" t="inlineStr">
        <is>
          <t>华泥村、中河村、水城村</t>
        </is>
      </c>
      <c r="H52" s="151" t="inlineStr">
        <is>
          <t>新建</t>
        </is>
      </c>
      <c r="I52" s="162" t="inlineStr">
        <is>
          <t>在蔓海片区建设平整土地120万平方米（约1800亩），配套完善：2米宽泥结石耕作道路5.3千米，4米宽泥结石机耕路2.26千米；1米宽排水支渠2.6千米，2米宽排水支渠3千米，6米宽排水主渠2.35千米，排水泵站6座；覆盖1050亩耕地农用供水管网，给水泵站4座；供电、围栏等农业基础设施。</t>
        </is>
      </c>
      <c r="J52" s="151">
        <f>K52+L52+M52</f>
        <v/>
      </c>
      <c r="K52" s="151" t="n">
        <v>800</v>
      </c>
      <c r="L52" s="151" t="n"/>
      <c r="M52" s="151" t="n"/>
      <c r="N52" s="522" t="inlineStr">
        <is>
          <t>项目建设后产权归县人民政府所有，通过建设会泽县蔓海片区农业基础设施建设项目，夯实蔓海片区蔬菜产业配套基础设施，提高农产品质量，推动会泽县蔬菜、水稻、油菜等农业产业发展，增加菜农收入并有效提升种植产能，同时提供就业岗位360个，项目受益人口720户1800人，户均每年增收2000元。</t>
        </is>
      </c>
      <c r="O52" s="162" t="inlineStr">
        <is>
          <t>带动务工就业</t>
        </is>
      </c>
      <c r="P52" s="528" t="n">
        <v>1800</v>
      </c>
      <c r="Q52" s="151" t="inlineStr">
        <is>
          <t>否</t>
        </is>
      </c>
      <c r="R52" s="151" t="inlineStr">
        <is>
          <t>否</t>
        </is>
      </c>
      <c r="S52" s="151" t="inlineStr">
        <is>
          <t>否</t>
        </is>
      </c>
      <c r="T52" s="151" t="inlineStr">
        <is>
          <t>会泽县农业农村局（产业）</t>
        </is>
      </c>
      <c r="U52" s="151" t="inlineStr">
        <is>
          <t>会泽县道成开发投资集团有限公司</t>
        </is>
      </c>
      <c r="V52" s="151" t="inlineStr">
        <is>
          <t>是</t>
        </is>
      </c>
      <c r="W52" s="568" t="n">
        <v>46082</v>
      </c>
      <c r="X52" s="569" t="n">
        <v>46386</v>
      </c>
      <c r="Y52" s="151" t="n"/>
      <c r="Z52" s="544" t="n"/>
    </row>
    <row r="53" ht="409" customFormat="1" customHeight="1" s="507">
      <c r="A53" s="151" t="n">
        <v>47</v>
      </c>
      <c r="B53" s="151" t="inlineStr">
        <is>
          <t>产业发展</t>
        </is>
      </c>
      <c r="C53" s="151" t="inlineStr">
        <is>
          <t>加工流通项目</t>
        </is>
      </c>
      <c r="D53" s="151" t="inlineStr">
        <is>
          <t>品牌打造和展销平台</t>
        </is>
      </c>
      <c r="E53" s="151" t="inlineStr">
        <is>
          <t>会泽县低空经济产业发展项目</t>
        </is>
      </c>
      <c r="F53" s="151" t="inlineStr">
        <is>
          <t>相关乡（镇、街道）</t>
        </is>
      </c>
      <c r="G53" s="151" t="inlineStr">
        <is>
          <t>相关村（社区）</t>
        </is>
      </c>
      <c r="H53" s="151" t="inlineStr">
        <is>
          <t>新建</t>
        </is>
      </c>
      <c r="I53" s="524" t="inlineStr">
        <is>
          <t>一、智能装备配备与设施配套
计划采购部署15-20套无人机智能基站，重点覆盖农林区域。在会泽县全域分布式建设部署大、中、小型低空组网遥感基站。实现会泽县核心区域5分钟必达，对城镇重点区域或全辖区范围进行覆盖，打造城市级低空数据中枢，实现对遥感飞行平台的自动巡查路径规划、自动起降、自动换充电、自动数据回传等智能化功能，自动预警与任务闭环处置，同步配套建设村级充电基站网络。同时采购20-30套多类型无人机装备，包括大载重物流无人机、普通载重作业无人机、高光谱遥感植保无人机、测绘无人机等智能设备。同步配套建设村级充电基站网络，为设备运营提供基础能源保障，支撑乡村地区常态化作业需求。
二、数字系统与平台建设
预计在会泽县西郊及钟屏帮扶车间构建“空天地”一体化数字系统，具体包括低空遥感网云平台主要包含低空组网调度系统、低空全息地图系统、低空数字孪生系统、低空遥感大脑、城市综合治理业务系统5个子系统。充分利用本地低空建设基础、应用低空飞行器、物联网、远程控制、卫星定位、GIS 地理信息等新技术，融合构建统一的低空管控及应用标准，制定统一的标准规范，汇聚接入和分类管理各类低空飞行器，通过统一的低空空域监管平台，统筹区域内无人机、载人飞行器、物流无人机等低空飞行器，研究统一的空域管理机制及办法，制定多种飞行器的空域航路管理标准及体系、完善本地低空飞行监管体系，构建本地通航服务站建设，完善会泽县低空管理体系规划建设。同时开发惠农服务App终端，为农户提供便捷的“一键呼叫”服务入口，对接无人机植保、物流、监测等需求，实现线上下单、智能调度与服务追溯。
三、低空经济实训基地建设与人才培育
打造集实操、就业于一体的低空经济实训基地：涵盖低空教育、植保吊运、娱乐飞行体验、地面静态体验及组合产品等业态。公司产业的发展有助于提升低空经济产业的服务质量和经济效益。发挥公司专业经验和培训资质优势，通过培训在辖区内开展低空经济人才培训（如CAAC执照认证培训等），与职校、退役军人事务局等联合开展飞手培训，向个人提供飞手培训，为会泽县储备低空经济人才。每年孵化持证飞手不少于200人，其中脱贫人口占比不低于20%；建立“培训-考核-就业”闭环机制，对考核优秀者直接签约至项目公司或合作合作社，确保月薪不低于4000元/月，实现稳定就业与增收。</t>
        </is>
      </c>
      <c r="J53" s="151">
        <f>K53+L53+M53</f>
        <v/>
      </c>
      <c r="K53" s="151" t="n">
        <v>600</v>
      </c>
      <c r="L53" s="151" t="n"/>
      <c r="M53" s="151" t="n"/>
      <c r="N53" s="162" t="inlineStr">
        <is>
          <t>项目实施后，一是购置资产归属县人民政府所有，同时以土地入股基站建设的村集体，将获得项目利润分红。二是通过服务普惠模式，进一步降低农药喷洒、农产品物流、耕地测绘成本，促进农民增收；三是促进就业，通过专业飞手的培训，提高就业率。四是三年内实现县域农业无人机渗透率从5%，提升至25%；受益农户3120户10000人。</t>
        </is>
      </c>
      <c r="O53" s="162" t="inlineStr">
        <is>
          <t>通过村集体分红、服务普惠模式及就业率提升，进一步降低农业生产成本本，促进农民增收。</t>
        </is>
      </c>
      <c r="P53" s="528" t="n">
        <v>10000</v>
      </c>
      <c r="Q53" s="151" t="inlineStr">
        <is>
          <t>否</t>
        </is>
      </c>
      <c r="R53" s="151" t="inlineStr">
        <is>
          <t>否</t>
        </is>
      </c>
      <c r="S53" s="151" t="inlineStr">
        <is>
          <t>否</t>
        </is>
      </c>
      <c r="T53" s="151" t="inlineStr">
        <is>
          <t>会泽县农业农村局（产业）</t>
        </is>
      </c>
      <c r="U53" s="151" t="inlineStr">
        <is>
          <t>会泽县道成开发投资集团有限公司</t>
        </is>
      </c>
      <c r="V53" s="151" t="inlineStr">
        <is>
          <t>是</t>
        </is>
      </c>
      <c r="W53" s="568" t="n">
        <v>46082</v>
      </c>
      <c r="X53" s="569" t="n">
        <v>46386</v>
      </c>
      <c r="Y53" s="151" t="n"/>
      <c r="Z53" s="544" t="n"/>
    </row>
    <row r="54" ht="152" customFormat="1" customHeight="1" s="507">
      <c r="A54" s="151" t="n">
        <v>48</v>
      </c>
      <c r="B54" s="151" t="inlineStr">
        <is>
          <t>产业发展</t>
        </is>
      </c>
      <c r="C54" s="151" t="inlineStr">
        <is>
          <t>加工流通项目</t>
        </is>
      </c>
      <c r="D54" s="151" t="inlineStr">
        <is>
          <t>加工业</t>
        </is>
      </c>
      <c r="E54" s="151" t="inlineStr">
        <is>
          <t>会泽县农副产品综合生产基地及配套设施建设项目</t>
        </is>
      </c>
      <c r="F54" s="151" t="inlineStr">
        <is>
          <t>宝云街道</t>
        </is>
      </c>
      <c r="G54" s="151" t="n"/>
      <c r="H54" s="151" t="inlineStr">
        <is>
          <t>改扩建</t>
        </is>
      </c>
      <c r="I54" s="162" t="inlineStr">
        <is>
          <t>改扩建原有厂房（建筑面积12110.38平方米)，建设一个集米线与饵块生产加工、豆制品生产加工、净菜处理、烘焙生产于一体的现代化、综合性食品加工中心。通过资源整合，打造特色食品产业集群，实现集约化、绿色化、品牌化发展。并完善生产设施设备、水电、消防、排污等配套及辅助设施，提供就业岗位100个。</t>
        </is>
      </c>
      <c r="J54" s="151">
        <f>K54+L54+M54</f>
        <v/>
      </c>
      <c r="K54" s="151" t="n">
        <v>2000</v>
      </c>
      <c r="L54" s="151" t="n"/>
      <c r="M54" s="151" t="n"/>
      <c r="N54" s="522" t="inlineStr">
        <is>
          <t>通过整合资源、标准化生产，推动本地特色食品产业转型升级，构建“企业+基地+农户”的利益联结机制，实现农业增效、农民增收和村集体经济发展，助力乡村振兴。项目通过订单农业、原料采购、就业吸纳等方式，预计带动农户200户600人，户均年增收6000元以上。项目建设后产权归县人民政府所有，预计项目年平均收益不低于4%。</t>
        </is>
      </c>
      <c r="O54" s="162" t="inlineStr">
        <is>
          <t>订单农业、带动务工就业等</t>
        </is>
      </c>
      <c r="P54" s="151" t="n">
        <v>600</v>
      </c>
      <c r="Q54" s="151" t="inlineStr">
        <is>
          <t>否</t>
        </is>
      </c>
      <c r="R54" s="151" t="inlineStr">
        <is>
          <t>否</t>
        </is>
      </c>
      <c r="S54" s="151" t="inlineStr">
        <is>
          <t>否</t>
        </is>
      </c>
      <c r="T54" s="151" t="inlineStr">
        <is>
          <t>会泽县农业农村局（产业）</t>
        </is>
      </c>
      <c r="U54" s="151" t="inlineStr">
        <is>
          <t>会泽县道成开发投资集团有限公司</t>
        </is>
      </c>
      <c r="V54" s="151" t="inlineStr">
        <is>
          <t>是</t>
        </is>
      </c>
      <c r="W54" s="568" t="n">
        <v>46082</v>
      </c>
      <c r="X54" s="569" t="n">
        <v>46386</v>
      </c>
      <c r="Y54" s="151" t="n"/>
      <c r="Z54" s="544" t="n"/>
    </row>
    <row r="55" ht="152" customFormat="1" customHeight="1" s="507">
      <c r="A55" s="151" t="n">
        <v>49</v>
      </c>
      <c r="B55" s="151" t="inlineStr">
        <is>
          <t>产业发展</t>
        </is>
      </c>
      <c r="C55" s="151" t="inlineStr">
        <is>
          <t>加工流通项目</t>
        </is>
      </c>
      <c r="D55" s="151" t="inlineStr">
        <is>
          <t>加工业</t>
        </is>
      </c>
      <c r="E55" s="151" t="inlineStr">
        <is>
          <t>会泽县肉制品精深加工补短板项目</t>
        </is>
      </c>
      <c r="F55" s="151" t="inlineStr">
        <is>
          <t>五星乡</t>
        </is>
      </c>
      <c r="G55" s="151" t="inlineStr">
        <is>
          <t>黑土村</t>
        </is>
      </c>
      <c r="H55" s="151" t="inlineStr">
        <is>
          <t>新建</t>
        </is>
      </c>
      <c r="I55" s="162" t="inlineStr">
        <is>
          <t>针对已建成加工厂房的设施配套及功能完整性方面存在的短板，结合生产工艺流程，配套完善生猪屠宰、副产物加工、肉制品精深加工（如火腿、香肠）、消杀及环保处理等设施设备，新建待宰圈300平方米及相关配套设施，环保设施升级改造1000平方米，购置生产加工设施、设备，购置配套锅炉天然气储藏设施设备1套，购置生猪副产物精深加工线一条，以及按照最新屠宰及卫生标准要求提升、补齐其他相应存在的短板，实现生猪全产业链高质量发展。</t>
        </is>
      </c>
      <c r="J55" s="151">
        <f>K55+L55+M55</f>
        <v/>
      </c>
      <c r="K55" s="151" t="n">
        <v>800</v>
      </c>
      <c r="L55" s="151" t="n"/>
      <c r="M55" s="151" t="n"/>
      <c r="N55" s="522" t="inlineStr">
        <is>
          <t>通过建设会泽县肉制品精深加工补短板建设项目，促进会泽县肉制品精深加工产业发展，延伸产业链，补齐精深加工短板，引领本地生猪产业从“调猪”向“调肉”转变，从卖初级产品向卖品牌制成品转变。项目建成后产权归会泽县人民政府。通过收购方式带动辖区内农户2000户（其中脱贫户150户，“三类监测对象”30户）户均增加500元以上。</t>
        </is>
      </c>
      <c r="O55" s="162" t="inlineStr">
        <is>
          <t>1.带动务工就业2.通过收购肥猪带动生猪产业发展</t>
        </is>
      </c>
      <c r="P55" s="151" t="n">
        <v>300</v>
      </c>
      <c r="Q55" s="151" t="inlineStr">
        <is>
          <t>否</t>
        </is>
      </c>
      <c r="R55" s="151" t="inlineStr">
        <is>
          <t>否</t>
        </is>
      </c>
      <c r="S55" s="151" t="inlineStr">
        <is>
          <t>否</t>
        </is>
      </c>
      <c r="T55" s="151" t="inlineStr">
        <is>
          <t>会泽县农业农村局（产业）</t>
        </is>
      </c>
      <c r="U55" s="151" t="inlineStr">
        <is>
          <t>会泽县道成开发投资集团有限公司</t>
        </is>
      </c>
      <c r="V55" s="151" t="inlineStr">
        <is>
          <t>是</t>
        </is>
      </c>
      <c r="W55" s="568" t="n">
        <v>46082</v>
      </c>
      <c r="X55" s="569" t="n">
        <v>46386</v>
      </c>
      <c r="Y55" s="151" t="inlineStr">
        <is>
          <t>新增</t>
        </is>
      </c>
      <c r="Z55" s="544" t="n"/>
    </row>
    <row r="56" ht="130" customFormat="1" customHeight="1" s="507">
      <c r="A56" s="151" t="n">
        <v>50</v>
      </c>
      <c r="B56" s="151" t="inlineStr">
        <is>
          <t>产业发展</t>
        </is>
      </c>
      <c r="C56" s="151" t="inlineStr">
        <is>
          <t>生产项目</t>
        </is>
      </c>
      <c r="D56" s="151" t="inlineStr">
        <is>
          <t>种植业基地</t>
        </is>
      </c>
      <c r="E56" s="151" t="inlineStr">
        <is>
          <t>会泽县雪上一枝蒿种苗繁育基地建设项目</t>
        </is>
      </c>
      <c r="F56" s="151" t="inlineStr">
        <is>
          <t>大海乡</t>
        </is>
      </c>
      <c r="G56" s="151" t="inlineStr">
        <is>
          <t>大海乡大垴包村</t>
        </is>
      </c>
      <c r="H56" s="151" t="inlineStr">
        <is>
          <t>新建</t>
        </is>
      </c>
      <c r="I56" s="162" t="inlineStr">
        <is>
          <t>投资100万元在大海乡建设50亩雪上一枝蒿种苗繁育基地。
一、购买雪上一枝蒿种子150公斤，每公斤3000元，投资45万元。
二、配套水电路等基础设施建设，其中铺设砂石路长750米，宽2米，投资10万元；建设200立方水池1个，投资30万元；铺设110口径PE管主水管道、75口径分管道共600米，投资9万元，建设220V供电线路500米，投资6万元。</t>
        </is>
      </c>
      <c r="J56" s="151">
        <f>K56+L56+M56</f>
        <v/>
      </c>
      <c r="K56" s="151" t="n">
        <v>100</v>
      </c>
      <c r="L56" s="151" t="n"/>
      <c r="M56" s="151" t="n"/>
      <c r="N56" s="162" t="inlineStr">
        <is>
          <t>项目建成后，可为种植户提供500亩优质雪上一枝蒿种苗。惠及人口100户400余人。</t>
        </is>
      </c>
      <c r="O56" s="162" t="inlineStr">
        <is>
          <t>带动产业发展，提升农户种技术水平</t>
        </is>
      </c>
      <c r="P56" s="151" t="n">
        <v>400</v>
      </c>
      <c r="Q56" s="151" t="inlineStr">
        <is>
          <t>否</t>
        </is>
      </c>
      <c r="R56" s="151" t="inlineStr">
        <is>
          <t>否</t>
        </is>
      </c>
      <c r="S56" s="151" t="inlineStr">
        <is>
          <t>否</t>
        </is>
      </c>
      <c r="T56" s="151" t="inlineStr">
        <is>
          <t>会泽县农业农村局（产业）</t>
        </is>
      </c>
      <c r="U56" s="151" t="inlineStr">
        <is>
          <t>会泽县钱城建设投资集团有限公司</t>
        </is>
      </c>
      <c r="V56" s="151" t="inlineStr">
        <is>
          <t>是</t>
        </is>
      </c>
      <c r="W56" s="568" t="n">
        <v>46023</v>
      </c>
      <c r="X56" s="569" t="n">
        <v>46357</v>
      </c>
      <c r="Y56" s="151" t="inlineStr">
        <is>
          <t>进一步细化建设内</t>
        </is>
      </c>
      <c r="Z56" s="544" t="n"/>
    </row>
    <row r="57" ht="249" customFormat="1" customHeight="1" s="507">
      <c r="A57" s="151" t="n">
        <v>51</v>
      </c>
      <c r="B57" s="151" t="inlineStr">
        <is>
          <t>产业发展</t>
        </is>
      </c>
      <c r="C57" s="151" t="inlineStr">
        <is>
          <t>生产项目</t>
        </is>
      </c>
      <c r="D57" s="151" t="inlineStr">
        <is>
          <t>种植业基地</t>
        </is>
      </c>
      <c r="E57" s="151" t="inlineStr">
        <is>
          <t>会泽县当归种苗繁育基地建设项目</t>
        </is>
      </c>
      <c r="F57" s="151" t="inlineStr">
        <is>
          <t>大桥乡、驾车乡</t>
        </is>
      </c>
      <c r="G57" s="151" t="inlineStr">
        <is>
          <t>大桥乡地德卡村、驾车乡小水村</t>
        </is>
      </c>
      <c r="H57" s="151" t="inlineStr">
        <is>
          <t>新建</t>
        </is>
      </c>
      <c r="I57" s="162" t="inlineStr">
        <is>
          <t>投资200万元在大桥乡、驾车乡建设当归种苗繁育基地。​
（一）投资100万元在大桥乡建设50亩种苗繁育基地：其中购买种子250公斤，每公斤600元，投资约15万元。配套水电路等基础设施建设，其中，铺设砂石路2条，长约750米，宽约2.5米，投资16万元；建设200立方水池1个，投资32万元；铺设110口径PE管主水管道、75口径分管道共800米，投资12万元，配备提水系统15万元，建设220V供电线路800米，投资10万元。
（二）投资100万元在驾车乡建设50亩种苗繁育基地：其中购买种子250公斤，每公斤600元，投资约15万元。配套水电路等基础设施建设，其中，铺设砂石路长750米，宽2米投资13万元；建设200立方水池1个，投资32万元；铺设110口径PE管主水管道、75口径分管道共800米，投资13万元，配备提水系统15万元，建设220V供电线路1000米，投资12万元。</t>
        </is>
      </c>
      <c r="J57" s="151">
        <f>K57+L57+M57</f>
        <v/>
      </c>
      <c r="K57" s="151" t="n">
        <v>200</v>
      </c>
      <c r="L57" s="151" t="n"/>
      <c r="M57" s="151" t="n"/>
      <c r="N57" s="162" t="inlineStr">
        <is>
          <t>项目建成后，可为种植户提供种植2000亩大田的优质当归种苗。预计受益人口200户900余人。</t>
        </is>
      </c>
      <c r="O57" s="162" t="inlineStr">
        <is>
          <t>带动产业发展，提升农户种技术水平</t>
        </is>
      </c>
      <c r="P57" s="151" t="n">
        <v>900</v>
      </c>
      <c r="Q57" s="151" t="inlineStr">
        <is>
          <t>否</t>
        </is>
      </c>
      <c r="R57" s="151" t="inlineStr">
        <is>
          <t>否</t>
        </is>
      </c>
      <c r="S57" s="151" t="inlineStr">
        <is>
          <t>否</t>
        </is>
      </c>
      <c r="T57" s="151" t="inlineStr">
        <is>
          <t>会泽县农业农村局（产业）</t>
        </is>
      </c>
      <c r="U57" s="151" t="inlineStr">
        <is>
          <t>会泽县钱城建设投资集团有限公司</t>
        </is>
      </c>
      <c r="V57" s="151" t="inlineStr">
        <is>
          <t>是</t>
        </is>
      </c>
      <c r="W57" s="568" t="n">
        <v>46023</v>
      </c>
      <c r="X57" s="569" t="n">
        <v>46357</v>
      </c>
      <c r="Y57" s="151" t="inlineStr">
        <is>
          <t>进一步细化建设内</t>
        </is>
      </c>
      <c r="Z57" s="544" t="n"/>
    </row>
    <row r="58" ht="260" customFormat="1" customHeight="1" s="507">
      <c r="A58" s="151" t="n">
        <v>52</v>
      </c>
      <c r="B58" s="151" t="inlineStr">
        <is>
          <t>产业发展</t>
        </is>
      </c>
      <c r="C58" s="151" t="inlineStr">
        <is>
          <t>加工流通项目</t>
        </is>
      </c>
      <c r="D58" s="151" t="inlineStr">
        <is>
          <t>加工业</t>
        </is>
      </c>
      <c r="E58" s="151" t="inlineStr">
        <is>
          <t>会泽县中药材仓储分拣项目</t>
        </is>
      </c>
      <c r="F58" s="151" t="inlineStr">
        <is>
          <t>钟屏街道</t>
        </is>
      </c>
      <c r="G58" s="151" t="inlineStr">
        <is>
          <t>双河</t>
        </is>
      </c>
      <c r="H58" s="151" t="inlineStr">
        <is>
          <t>新建</t>
        </is>
      </c>
      <c r="I58" s="522" t="inlineStr">
        <is>
          <t>为保障全县中药材产业持续健康发展，充分发挥易地搬迁劳动力优势，延伸产业链，提高附加值。拟在钟屏街道双河社区规划新建会泽县中药材仓储分拣项目：1.新建烤房大棚900平方米，单价1200元/平方米，概算108万元；2.安装烤房20个，单价6万元/个，概算120万元；3.新建晾晒大棚5000平方米，单价600元/平方米，概算300万元；4.新建清洗车间500平方米，单价2000元/平方米，概算100万元；5.新建仓储用房2000平方米，单价2400元/平方米，概算480万元；6.新建化验室50平方米及设备购置，概算200万元；7.新建锅炉房概算30万元；安装地磅100T二套，单价7万元/套，概算14万元；8.室外场地硬化3000平方米，单价130元/平方米，概算39万元；9.厂区围栏安装350米，单价550元/米，概算19.25万元；10.新建厂区大门概算10.25万元；11.一体化污水处理设备概算65万元；12.室外水电消防等概算68万元；13.安装800KVA变压器一套及电力接线，概算98万元；14.新建成品消防水泵房，概算100万元；15.清洗、烘烤等加工设备购置150万元，总投资概算1908万元。</t>
        </is>
      </c>
      <c r="J58" s="151">
        <f>K58+L58+M58</f>
        <v/>
      </c>
      <c r="K58" s="151" t="n">
        <v>901</v>
      </c>
      <c r="L58" s="151" t="n"/>
      <c r="M58" s="151" t="n"/>
      <c r="N58" s="162" t="inlineStr">
        <is>
          <t xml:space="preserve">通过项目建设运营：
一、引进中药材加工企业经营，带动农村集体经济增收每年40万元以上。
二、带动搬迁群众就近就便季节性务工800余人（弱劳力500人，半劳力300人），人均增收1万元以上。
三、有效带动会泽县当归、党参、重楼、三七、草乌等中药材产业的发展，促进中药材产业健康有序发展。                     四、受益农户6060户2000人。                            </t>
        </is>
      </c>
      <c r="O58" s="162" t="inlineStr">
        <is>
          <t>带动产业发展、务工就业</t>
        </is>
      </c>
      <c r="P58" s="151" t="n">
        <v>20000</v>
      </c>
      <c r="Q58" s="151" t="inlineStr">
        <is>
          <t>否</t>
        </is>
      </c>
      <c r="R58" s="151" t="inlineStr">
        <is>
          <t>否</t>
        </is>
      </c>
      <c r="S58" s="151" t="inlineStr">
        <is>
          <t>是</t>
        </is>
      </c>
      <c r="T58" s="151" t="inlineStr">
        <is>
          <t>会泽县农业农村局（产业）</t>
        </is>
      </c>
      <c r="U58" s="151" t="inlineStr">
        <is>
          <t>钟屏街道办事处</t>
        </is>
      </c>
      <c r="V58" s="151" t="inlineStr">
        <is>
          <t>是</t>
        </is>
      </c>
      <c r="W58" s="568" t="n">
        <v>46113</v>
      </c>
      <c r="X58" s="569" t="n">
        <v>46357</v>
      </c>
      <c r="Y58" s="151" t="inlineStr">
        <is>
          <t>1.符合规划；2.土地已批；3.地质勘察已做。</t>
        </is>
      </c>
      <c r="Z58" s="544" t="n"/>
    </row>
    <row r="59" ht="115" customFormat="1" customHeight="1" s="507">
      <c r="A59" s="151" t="n">
        <v>53</v>
      </c>
      <c r="B59" s="151" t="inlineStr">
        <is>
          <t>产业发展</t>
        </is>
      </c>
      <c r="C59" s="151" t="inlineStr">
        <is>
          <t>加工流通项目</t>
        </is>
      </c>
      <c r="D59" s="151" t="inlineStr">
        <is>
          <t>农产品仓储保鲜冷链基础设施建设</t>
        </is>
      </c>
      <c r="E59" s="151" t="inlineStr">
        <is>
          <t>钟屏街道农产品仓储冷链建设项目</t>
        </is>
      </c>
      <c r="F59" s="151" t="inlineStr">
        <is>
          <t>钟屏街道</t>
        </is>
      </c>
      <c r="G59" s="151" t="inlineStr">
        <is>
          <t>泽兴</t>
        </is>
      </c>
      <c r="H59" s="151" t="inlineStr">
        <is>
          <t>新建</t>
        </is>
      </c>
      <c r="I59" s="162" t="inlineStr">
        <is>
          <t>项目点位于钟屏街道低空经济产业园区，与县客货邮园区相邻，是会泽县物流流通中心，为优化资源配置，推动物流行业标准化、数字化，赋能中小企业发展，拟规划建设：（1）生鲜农产品检测室120平方米，概算投资44万元；（2）生鲜农产品冷库600平方米，概算投资180万元；（3）农产品干货仓库1200平方米，概算投资70万元。</t>
        </is>
      </c>
      <c r="J59" s="151">
        <f>K59+L59+M59</f>
        <v/>
      </c>
      <c r="K59" s="151" t="n">
        <v>294</v>
      </c>
      <c r="L59" s="151" t="n"/>
      <c r="M59" s="151" t="n"/>
      <c r="N59" s="162" t="inlineStr">
        <is>
          <t>一是实现物流行业产业升级，赋能中小企业发展；二是可带动辖区居民稳定就业30人以上，人均收入增加3万元；三是实现钟屏街道泽兴社区村集体经济收入年10万元；受益农户2120户7000人。</t>
        </is>
      </c>
      <c r="O59" s="162" t="inlineStr">
        <is>
          <t>带动产业发展、务工就业</t>
        </is>
      </c>
      <c r="P59" s="151" t="n">
        <v>7000</v>
      </c>
      <c r="Q59" s="151" t="inlineStr">
        <is>
          <t>否</t>
        </is>
      </c>
      <c r="R59" s="151" t="inlineStr">
        <is>
          <t>否</t>
        </is>
      </c>
      <c r="S59" s="151" t="inlineStr">
        <is>
          <t>否</t>
        </is>
      </c>
      <c r="T59" s="151" t="inlineStr">
        <is>
          <t>会泽县农业农村局（产业）</t>
        </is>
      </c>
      <c r="U59" s="151" t="inlineStr">
        <is>
          <t>钟屏街道办事处</t>
        </is>
      </c>
      <c r="V59" s="151" t="inlineStr">
        <is>
          <t>是</t>
        </is>
      </c>
      <c r="W59" s="568" t="n">
        <v>46023</v>
      </c>
      <c r="X59" s="569" t="n">
        <v>46296</v>
      </c>
      <c r="Y59" s="151" t="n"/>
      <c r="Z59" s="544" t="n"/>
    </row>
    <row r="60" ht="171" customFormat="1" customHeight="1" s="507">
      <c r="A60" s="151" t="n">
        <v>54</v>
      </c>
      <c r="B60" s="151" t="inlineStr">
        <is>
          <t>产业发展</t>
        </is>
      </c>
      <c r="C60" s="151" t="inlineStr">
        <is>
          <t>生产项目</t>
        </is>
      </c>
      <c r="D60" s="151" t="inlineStr">
        <is>
          <t>种植业基地</t>
        </is>
      </c>
      <c r="E60" s="151" t="inlineStr">
        <is>
          <t>马路乡尖山村特色产业建设项目</t>
        </is>
      </c>
      <c r="F60" s="151" t="inlineStr">
        <is>
          <t>马路乡</t>
        </is>
      </c>
      <c r="G60" s="151" t="inlineStr">
        <is>
          <t>尖山村</t>
        </is>
      </c>
      <c r="H60" s="151" t="inlineStr">
        <is>
          <t>新建</t>
        </is>
      </c>
      <c r="I60" s="162" t="inlineStr">
        <is>
          <t>在尖山村种植特色经济作物500亩，通过轮作种植冬早蔬菜1500亩，修建二级泵站，一级泵站为浮筒泵，水泵为2000J-50-104(电机25千瓦)，提水管为DN100热镀锌管(8=4.0)长160米；二级泵站进水前池50立方米，泵房20平方米，水泵为卧式单级多级离心泵D46-50*9(电机110千瓦)，提水管为Φ133热镀锌无缝钢管(8=6)长1960米；两级泵站建设1台S11-200千伏台式变压器。2、修建水池6个，其中500米水池1个，200米水池5个。3、铺设管道2306米。其中热镀锌钢管DN80x4厘米长1796米，热镀锌钢管DN65x4厘米长510米。</t>
        </is>
      </c>
      <c r="J60" s="151">
        <f>K60+L60+M60</f>
        <v/>
      </c>
      <c r="K60" s="151" t="n">
        <v>216.38</v>
      </c>
      <c r="L60" s="151" t="n"/>
      <c r="M60" s="151" t="n"/>
      <c r="N60" s="162" t="inlineStr">
        <is>
          <t>项目建设日提水达1000平方米灌溉节水配套工程，示范种植特色经济作物500亩，通过轮作种植冬早蔬菜1500亩，带动200余户群众户均增收1万元以上，受益农户50户200人。</t>
        </is>
      </c>
      <c r="O60" s="162" t="inlineStr">
        <is>
          <t>带动产业发展，带动村民增收</t>
        </is>
      </c>
      <c r="P60" s="151" t="n">
        <v>200</v>
      </c>
      <c r="Q60" s="151" t="inlineStr">
        <is>
          <t>否</t>
        </is>
      </c>
      <c r="R60" s="151" t="inlineStr">
        <is>
          <t>否</t>
        </is>
      </c>
      <c r="S60" s="151" t="inlineStr">
        <is>
          <t>否</t>
        </is>
      </c>
      <c r="T60" s="151" t="inlineStr">
        <is>
          <t>会泽县农业农村局（产业）</t>
        </is>
      </c>
      <c r="U60" s="151" t="inlineStr">
        <is>
          <t>马路乡人民政府</t>
        </is>
      </c>
      <c r="V60" s="570" t="inlineStr">
        <is>
          <t>是</t>
        </is>
      </c>
      <c r="W60" s="568" t="n">
        <v>46023</v>
      </c>
      <c r="X60" s="569" t="n">
        <v>46357</v>
      </c>
      <c r="Y60" s="151" t="n"/>
      <c r="Z60" s="544" t="n"/>
    </row>
    <row r="61" ht="102" customFormat="1" customHeight="1" s="507">
      <c r="A61" s="151" t="n">
        <v>55</v>
      </c>
      <c r="B61" s="151" t="inlineStr">
        <is>
          <t>产业发展</t>
        </is>
      </c>
      <c r="C61" s="151" t="inlineStr">
        <is>
          <t>生产项目</t>
        </is>
      </c>
      <c r="D61" s="151" t="inlineStr">
        <is>
          <t>种植业基地</t>
        </is>
      </c>
      <c r="E61" s="151" t="inlineStr">
        <is>
          <t>马路乡弯弯寨村冬早蔬菜种植建设项目</t>
        </is>
      </c>
      <c r="F61" s="151" t="inlineStr">
        <is>
          <t>马路乡</t>
        </is>
      </c>
      <c r="G61" s="151" t="inlineStr">
        <is>
          <t>弯弯寨村</t>
        </is>
      </c>
      <c r="H61" s="151" t="inlineStr">
        <is>
          <t>新建</t>
        </is>
      </c>
      <c r="I61" s="162" t="inlineStr">
        <is>
          <t>在马路乡弯弯寨村建设冬早蔬菜基地1500亩，配套建设机耕路4200平方米；建100立方米水池2座，铺设管道1800米。其中热镀锌钢管DN80x4厘米长1000米，热镀锌钢管DN40x4厘米长800米。</t>
        </is>
      </c>
      <c r="J61" s="151">
        <f>K61+L61+M61</f>
        <v/>
      </c>
      <c r="K61" s="151" t="n">
        <v>225</v>
      </c>
      <c r="L61" s="151" t="n"/>
      <c r="M61" s="151" t="n"/>
      <c r="N61" s="162" t="inlineStr">
        <is>
          <t>项目实施后，项目区灌溉、运输条件得到明显改善，农业生产成本明显降低，农作物产量明显提高。加快全乡种业发展步伐，拓宽农户增收渠道，受益农户270户936人，户均增收5000元以上。</t>
        </is>
      </c>
      <c r="O61" s="162" t="inlineStr">
        <is>
          <t>带动产业发展，带动村民增收</t>
        </is>
      </c>
      <c r="P61" s="151" t="n">
        <v>936</v>
      </c>
      <c r="Q61" s="151" t="inlineStr">
        <is>
          <t>否</t>
        </is>
      </c>
      <c r="R61" s="151" t="inlineStr">
        <is>
          <t>否</t>
        </is>
      </c>
      <c r="S61" s="151" t="inlineStr">
        <is>
          <t>否</t>
        </is>
      </c>
      <c r="T61" s="151" t="inlineStr">
        <is>
          <t>会泽县农业农村局（产业）</t>
        </is>
      </c>
      <c r="U61" s="151" t="inlineStr">
        <is>
          <t>马路乡人民政府</t>
        </is>
      </c>
      <c r="V61" s="151" t="inlineStr">
        <is>
          <t>是</t>
        </is>
      </c>
      <c r="W61" s="568" t="n">
        <v>46023</v>
      </c>
      <c r="X61" s="569" t="n">
        <v>46357</v>
      </c>
      <c r="Y61" s="151" t="n"/>
      <c r="Z61" s="544" t="n"/>
    </row>
    <row r="62" ht="100" customFormat="1" customHeight="1" s="507">
      <c r="A62" s="151" t="n">
        <v>56</v>
      </c>
      <c r="B62" s="151" t="inlineStr">
        <is>
          <t>产业发展</t>
        </is>
      </c>
      <c r="C62" s="151" t="inlineStr">
        <is>
          <t>生产项目</t>
        </is>
      </c>
      <c r="D62" s="151" t="inlineStr">
        <is>
          <t>种植业基地</t>
        </is>
      </c>
      <c r="E62" s="151" t="inlineStr">
        <is>
          <t>马路乡水口村冬早蔬菜种植建设项目</t>
        </is>
      </c>
      <c r="F62" s="151" t="inlineStr">
        <is>
          <t>马路乡</t>
        </is>
      </c>
      <c r="G62" s="151" t="inlineStr">
        <is>
          <t>水口村</t>
        </is>
      </c>
      <c r="H62" s="151" t="inlineStr">
        <is>
          <t>新建</t>
        </is>
      </c>
      <c r="I62" s="162" t="inlineStr">
        <is>
          <t>在马路乡水口村建设冬早蔬菜基地1200亩，配套建设机耕路5800平方米；建100立方米水池6座，铺设管道2605米。其中热镀锌钢管DN65*4厘米长1890米，热镀锌钢管DN80*4厘米长350米，热镀锌钢管DN40*厘米长365米</t>
        </is>
      </c>
      <c r="J62" s="151">
        <f>K62+L62+M62</f>
        <v/>
      </c>
      <c r="K62" s="151" t="n">
        <v>180</v>
      </c>
      <c r="L62" s="151" t="n"/>
      <c r="M62" s="151" t="n"/>
      <c r="N62" s="162" t="inlineStr">
        <is>
          <t>项目实施后，项目区灌溉、运输条件得到明显改善，农业生产成本明显降低，农作物产量明显提高。加快全乡种业发展步伐，拓宽农户增收渠道，受益农户250户787人，户均增收5000元以上。</t>
        </is>
      </c>
      <c r="O62" s="162" t="inlineStr">
        <is>
          <t>带动产业发展，带动村民增收</t>
        </is>
      </c>
      <c r="P62" s="151" t="n">
        <v>787</v>
      </c>
      <c r="Q62" s="151" t="inlineStr">
        <is>
          <t>否</t>
        </is>
      </c>
      <c r="R62" s="151" t="inlineStr">
        <is>
          <t>否</t>
        </is>
      </c>
      <c r="S62" s="151" t="inlineStr">
        <is>
          <t>否</t>
        </is>
      </c>
      <c r="T62" s="151" t="inlineStr">
        <is>
          <t>会泽县农业农村局（产业）</t>
        </is>
      </c>
      <c r="U62" s="151" t="inlineStr">
        <is>
          <t>马路乡人民政府</t>
        </is>
      </c>
      <c r="V62" s="151" t="inlineStr">
        <is>
          <t>是</t>
        </is>
      </c>
      <c r="W62" s="568" t="n">
        <v>46023</v>
      </c>
      <c r="X62" s="569" t="n">
        <v>46357</v>
      </c>
      <c r="Y62" s="151" t="n"/>
      <c r="Z62" s="544" t="n"/>
    </row>
    <row r="63" ht="167" customFormat="1" customHeight="1" s="507">
      <c r="A63" s="151" t="n">
        <v>57</v>
      </c>
      <c r="B63" s="151" t="inlineStr">
        <is>
          <t>产业发展</t>
        </is>
      </c>
      <c r="C63" s="151" t="inlineStr">
        <is>
          <t>生产项目</t>
        </is>
      </c>
      <c r="D63" s="151" t="inlineStr">
        <is>
          <t>种植业基地</t>
        </is>
      </c>
      <c r="E63" s="151" t="inlineStr">
        <is>
          <t>马路乡硝厂村特色蔬菜基地及配套设施建设项目</t>
        </is>
      </c>
      <c r="F63" s="151" t="inlineStr">
        <is>
          <t>马路乡</t>
        </is>
      </c>
      <c r="G63" s="151" t="inlineStr">
        <is>
          <t>硝厂村</t>
        </is>
      </c>
      <c r="H63" s="151" t="inlineStr">
        <is>
          <t>新建</t>
        </is>
      </c>
      <c r="I63" s="522" t="inlineStr">
        <is>
          <t>在马路乡硝厂村建设冬早蔬菜基地1500亩。1、修建二级泵站，一级泵站为浮筒泵，水泵为2000J-50-104(电机25千瓦)，提水管为DN100热镀锌管(8=4.0)长200米；二级泵站进水前池50立方米，泵房20平方米，水泵为卧式单级多级离心泵D46-50*9(电机110千瓦)，提水管为Φ133热镀锌无缝钢管(8=6)长1000米；两级泵站建设1台S11-200千伏台式变压器。2、新建硬化渠道450米，沟渠开挖15294.20立方米。3、配套建设机耕路11000平方米，建100立方米水池4座，并铺设管道3005米。其中热镀锌钢管DN65*4厘米长2000米，热镀锌钢管DN80*4厘米长500米，热镀锌钢管DN80*厘米长405米。</t>
        </is>
      </c>
      <c r="J63" s="151" t="n">
        <v>350</v>
      </c>
      <c r="K63" s="151" t="n">
        <v>350</v>
      </c>
      <c r="L63" s="151" t="n"/>
      <c r="M63" s="151" t="n"/>
      <c r="N63" s="162" t="inlineStr">
        <is>
          <t>本项目建成后，形成1500亩特色蔬菜基地，项目区内水利交通设施得到改善，既降低了种植成本，又使原种植品种产量有所提高，还可以套种其他蔬菜和更换更有价值的种植品种，预计亩均产值可达1780.80元，总产值356.16万元，受益256户482人。</t>
        </is>
      </c>
      <c r="O63" s="162" t="inlineStr">
        <is>
          <t>带动产业发展，带动村民增收</t>
        </is>
      </c>
      <c r="P63" s="151" t="n">
        <v>482</v>
      </c>
      <c r="Q63" s="151" t="inlineStr">
        <is>
          <t>否</t>
        </is>
      </c>
      <c r="R63" s="151" t="inlineStr">
        <is>
          <t>否</t>
        </is>
      </c>
      <c r="S63" s="151" t="inlineStr">
        <is>
          <t>否</t>
        </is>
      </c>
      <c r="T63" s="151" t="inlineStr">
        <is>
          <t>会泽县农业农村局（产业）</t>
        </is>
      </c>
      <c r="U63" s="151" t="inlineStr">
        <is>
          <t>马路乡人民政府</t>
        </is>
      </c>
      <c r="V63" s="151" t="inlineStr">
        <is>
          <t>是</t>
        </is>
      </c>
      <c r="W63" s="568" t="n">
        <v>46023</v>
      </c>
      <c r="X63" s="569" t="n">
        <v>46357</v>
      </c>
      <c r="Y63" s="151" t="n"/>
      <c r="Z63" s="544" t="n"/>
    </row>
    <row r="64" ht="108" customFormat="1" customHeight="1" s="507">
      <c r="A64" s="151" t="n">
        <v>58</v>
      </c>
      <c r="B64" s="151" t="inlineStr">
        <is>
          <t>产业发展</t>
        </is>
      </c>
      <c r="C64" s="151" t="inlineStr">
        <is>
          <t>生产项目</t>
        </is>
      </c>
      <c r="D64" s="151" t="inlineStr">
        <is>
          <t>种植业基地</t>
        </is>
      </c>
      <c r="E64" s="151" t="inlineStr">
        <is>
          <t>马路乡老铜店、脚泥村特色蔬菜基地及配套设施建设项目</t>
        </is>
      </c>
      <c r="F64" s="151" t="inlineStr">
        <is>
          <t>马路乡</t>
        </is>
      </c>
      <c r="G64" s="151" t="inlineStr">
        <is>
          <t>老铜店、脚泥村</t>
        </is>
      </c>
      <c r="H64" s="151" t="inlineStr">
        <is>
          <t>新建</t>
        </is>
      </c>
      <c r="I64" s="162" t="inlineStr">
        <is>
          <t>在马路乡老铜店村建设冬早蔬菜基地2000亩。1、新建硬化渠道600米，沟渠开挖13000立方米。2、配套建设机耕路16000平方米。3、建100立方米水池6座，并铺设管道2800米。其中热镀锌钢管DN65*4厘米长800米，热镀锌钢管DN80*4厘米长1200米，热镀锌钢管DN40*厘米长800米。</t>
        </is>
      </c>
      <c r="J64" s="151">
        <f>K64+L64+M64</f>
        <v/>
      </c>
      <c r="K64" s="151" t="n">
        <v>250</v>
      </c>
      <c r="L64" s="151" t="n"/>
      <c r="M64" s="151" t="n"/>
      <c r="N64" s="162" t="inlineStr">
        <is>
          <t>本项目建成后，形成2000亩特色蔬菜基地，项目区内水利交通设施得到改善，既降低了种植成本，又使原种植品种产量有所提高，还可以套种其他蔬菜和更换更有价值的种植品种，受益农户389户682人。</t>
        </is>
      </c>
      <c r="O64" s="162" t="inlineStr">
        <is>
          <t>带动产业发展，带动村民增收</t>
        </is>
      </c>
      <c r="P64" s="151" t="n">
        <v>682</v>
      </c>
      <c r="Q64" s="151" t="inlineStr">
        <is>
          <t>否</t>
        </is>
      </c>
      <c r="R64" s="151" t="inlineStr">
        <is>
          <t>否</t>
        </is>
      </c>
      <c r="S64" s="151" t="inlineStr">
        <is>
          <t>否</t>
        </is>
      </c>
      <c r="T64" s="151" t="inlineStr">
        <is>
          <t>会泽县农业农村局（产业）</t>
        </is>
      </c>
      <c r="U64" s="151" t="inlineStr">
        <is>
          <t>马路乡人民政府</t>
        </is>
      </c>
      <c r="V64" s="151" t="inlineStr">
        <is>
          <t>是</t>
        </is>
      </c>
      <c r="W64" s="568" t="n">
        <v>46023</v>
      </c>
      <c r="X64" s="569" t="n">
        <v>46357</v>
      </c>
      <c r="Y64" s="151" t="n"/>
      <c r="Z64" s="544" t="n"/>
    </row>
    <row r="65" ht="129" customFormat="1" customHeight="1" s="507">
      <c r="A65" s="151" t="n">
        <v>59</v>
      </c>
      <c r="B65" s="151" t="inlineStr">
        <is>
          <t>产业发展</t>
        </is>
      </c>
      <c r="C65" s="151" t="inlineStr">
        <is>
          <t>生产项目</t>
        </is>
      </c>
      <c r="D65" s="151" t="inlineStr">
        <is>
          <t>种植业基地</t>
        </is>
      </c>
      <c r="E65" s="151" t="inlineStr">
        <is>
          <t>马路乡龙元村特色蔬菜种植地及配套基础设施建设项目</t>
        </is>
      </c>
      <c r="F65" s="151" t="inlineStr">
        <is>
          <t>马路乡</t>
        </is>
      </c>
      <c r="G65" s="151" t="inlineStr">
        <is>
          <t>龙元村</t>
        </is>
      </c>
      <c r="H65" s="151" t="inlineStr">
        <is>
          <t>新建</t>
        </is>
      </c>
      <c r="I65" s="162" t="inlineStr">
        <is>
          <t>在马路乡龙元村特色蔬菜种植地及配套基础设施建设项目500亩，建设3.5米宽机耕路2.5千米，新建300立方米水池2座，并铺设管道3256米。其中热镀锌钢管DN65*4厘米长1500米，热镀锌钢管DN80*4厘米长1000米，热镀锌钢管DN40*厘米长756米。</t>
        </is>
      </c>
      <c r="J65" s="151">
        <f>K65+L65+M65</f>
        <v/>
      </c>
      <c r="K65" s="151" t="n">
        <v>250</v>
      </c>
      <c r="L65" s="151" t="n"/>
      <c r="M65" s="151" t="n"/>
      <c r="N65" s="522" t="inlineStr">
        <is>
          <t>改善产业配套基础设施条件，解决农用物资及农产品运输难题，改善农户出行条件，提升人民群众的生产、生活水平，通过建设500亩特色蔬菜种植，带动300余户群众户均增收1500元以上，受益辖区内农户302户918人（其中脱贫户289户456人，“三类监测对象”16户560人）。</t>
        </is>
      </c>
      <c r="O65" s="162" t="inlineStr">
        <is>
          <t>带动产业发展，带动村民增收</t>
        </is>
      </c>
      <c r="P65" s="151" t="n">
        <v>918</v>
      </c>
      <c r="Q65" s="151" t="inlineStr">
        <is>
          <t>否</t>
        </is>
      </c>
      <c r="R65" s="151" t="inlineStr">
        <is>
          <t>否</t>
        </is>
      </c>
      <c r="S65" s="151" t="inlineStr">
        <is>
          <t>否</t>
        </is>
      </c>
      <c r="T65" s="151" t="inlineStr">
        <is>
          <t>会泽县农业农村局（产业）</t>
        </is>
      </c>
      <c r="U65" s="151" t="inlineStr">
        <is>
          <t>马路乡人民政府</t>
        </is>
      </c>
      <c r="V65" s="151" t="inlineStr">
        <is>
          <t>是</t>
        </is>
      </c>
      <c r="W65" s="568" t="n">
        <v>46023</v>
      </c>
      <c r="X65" s="569" t="n">
        <v>46357</v>
      </c>
      <c r="Y65" s="151" t="n"/>
      <c r="Z65" s="544" t="n"/>
    </row>
    <row r="66" ht="117" customFormat="1" customHeight="1" s="507">
      <c r="A66" s="151" t="n">
        <v>60</v>
      </c>
      <c r="B66" s="151" t="inlineStr">
        <is>
          <t>产业发展</t>
        </is>
      </c>
      <c r="C66" s="151" t="inlineStr">
        <is>
          <t>生产项目</t>
        </is>
      </c>
      <c r="D66" s="151" t="inlineStr">
        <is>
          <t>种植业基地</t>
        </is>
      </c>
      <c r="E66" s="151" t="inlineStr">
        <is>
          <t>马路乡巴图村、江子树村、旁观地村中草药种植基地建设项目</t>
        </is>
      </c>
      <c r="F66" s="151" t="inlineStr">
        <is>
          <t>马路乡</t>
        </is>
      </c>
      <c r="G66" s="151" t="inlineStr">
        <is>
          <t>江子树、巴图村、旁观地村</t>
        </is>
      </c>
      <c r="H66" s="151" t="inlineStr">
        <is>
          <t>新建</t>
        </is>
      </c>
      <c r="I66" s="162" t="inlineStr">
        <is>
          <t>在巴图村、江子树村规范化示范种植当归和党参500亩，新建沟渠300米；机耕路3.3千米，新建钢架大棚5个，设置中药材引种试验1组，引进中药材种类9个进行试验，开展技术培训等。</t>
        </is>
      </c>
      <c r="J66" s="151">
        <f>K66+L66+M66</f>
        <v/>
      </c>
      <c r="K66" s="151" t="n">
        <v>200</v>
      </c>
      <c r="L66" s="151" t="n"/>
      <c r="M66" s="151" t="n"/>
      <c r="N66" s="162" t="inlineStr">
        <is>
          <t>解决基础设施不配套的问题，由巴图村、江子树村2个村党总支牵头成立种植专业合作社，在巴图村、江子树发展中药材种植600亩，覆盖3个村928户1086人，（其中脱贫户849户956人，“三类监测对象”110户560人）。</t>
        </is>
      </c>
      <c r="O66" s="162" t="inlineStr">
        <is>
          <t>带动产业发展，带动村民增收</t>
        </is>
      </c>
      <c r="P66" s="151" t="n">
        <v>1086</v>
      </c>
      <c r="Q66" s="151" t="inlineStr">
        <is>
          <t>否</t>
        </is>
      </c>
      <c r="R66" s="151" t="inlineStr">
        <is>
          <t>否</t>
        </is>
      </c>
      <c r="S66" s="151" t="inlineStr">
        <is>
          <t>否</t>
        </is>
      </c>
      <c r="T66" s="151" t="inlineStr">
        <is>
          <t>会泽县农业农村局（产业）</t>
        </is>
      </c>
      <c r="U66" s="151" t="inlineStr">
        <is>
          <t>马路乡人民政府</t>
        </is>
      </c>
      <c r="V66" s="151" t="inlineStr">
        <is>
          <t>是</t>
        </is>
      </c>
      <c r="W66" s="568" t="n">
        <v>46023</v>
      </c>
      <c r="X66" s="569" t="n">
        <v>46357</v>
      </c>
      <c r="Y66" s="151" t="n"/>
      <c r="Z66" s="544" t="n"/>
    </row>
    <row r="67" ht="151" customFormat="1" customHeight="1" s="507">
      <c r="A67" s="151" t="n">
        <v>61</v>
      </c>
      <c r="B67" s="151" t="inlineStr">
        <is>
          <t>产业发展</t>
        </is>
      </c>
      <c r="C67" s="151" t="inlineStr">
        <is>
          <t>加工流通项目</t>
        </is>
      </c>
      <c r="D67" s="151" t="inlineStr">
        <is>
          <t>市场建设和农村物流</t>
        </is>
      </c>
      <c r="E67" s="151" t="inlineStr">
        <is>
          <t>五星乡铅厂农特产品交易中心配套基础设施项目</t>
        </is>
      </c>
      <c r="F67" s="151" t="inlineStr">
        <is>
          <t>五星乡</t>
        </is>
      </c>
      <c r="G67" s="151" t="inlineStr">
        <is>
          <t>铅厂村</t>
        </is>
      </c>
      <c r="H67" s="151" t="inlineStr">
        <is>
          <t>新建</t>
        </is>
      </c>
      <c r="I67" s="522" t="inlineStr">
        <is>
          <t>五星乡集镇铅厂村农特产品交易市场是全乡10个村群众农特产品交易集散地，有土豆片初加工厂房2栋3000平方米、商铺1栋1000平方米、交易市场8000余平方米，服务全乡农特产品交易集散功能初见雏形，但配套基础设施还不够完善。五星铅厂农特产品交易中心配套基础设施项目规划平整场地（土方回填4300立方米、场地硬化3700平方米）投资67.25万元；完善排污管道1200米、雨水管道500，投资66.47万元；完善输电线路投资15.28万元，共计投资149万元，有效解决全乡农特产品加工、售卖问题，助力全乡群众增收。</t>
        </is>
      </c>
      <c r="J67" s="151">
        <f>K67+L67+M67</f>
        <v/>
      </c>
      <c r="K67" s="151" t="n">
        <v>149</v>
      </c>
      <c r="L67" s="151" t="n"/>
      <c r="M67" s="151" t="n"/>
      <c r="N67" s="162" t="inlineStr">
        <is>
          <t>项目建成后产权归五星乡人民政府，带动产业发展，商铺出租收取资金壮大集体经济，开发公益性岗位，促进群众就业，对促进乡村振兴、群众增收起到推动作用，带动辖区内农户1000余户3000人通过农特产品售卖增收。</t>
        </is>
      </c>
      <c r="O67" s="162" t="inlineStr">
        <is>
          <t>带动产业发展，增加务工就业岗位，提高群众收入。</t>
        </is>
      </c>
      <c r="P67" s="151" t="n">
        <v>3000</v>
      </c>
      <c r="Q67" s="151" t="inlineStr">
        <is>
          <t>否</t>
        </is>
      </c>
      <c r="R67" s="151" t="inlineStr">
        <is>
          <t>否</t>
        </is>
      </c>
      <c r="S67" s="151" t="inlineStr">
        <is>
          <t>否</t>
        </is>
      </c>
      <c r="T67" s="151" t="inlineStr">
        <is>
          <t>会泽县农业农村局（产业）</t>
        </is>
      </c>
      <c r="U67" s="151" t="inlineStr">
        <is>
          <t>五星乡人民政府</t>
        </is>
      </c>
      <c r="V67" s="151" t="inlineStr">
        <is>
          <t>是</t>
        </is>
      </c>
      <c r="W67" s="568" t="n">
        <v>46023</v>
      </c>
      <c r="X67" s="569" t="n">
        <v>46357</v>
      </c>
      <c r="Y67" s="151" t="n"/>
      <c r="Z67" s="544" t="n"/>
    </row>
    <row r="68" ht="129" customFormat="1" customHeight="1" s="507">
      <c r="A68" s="151" t="n">
        <v>62</v>
      </c>
      <c r="B68" s="151" t="inlineStr">
        <is>
          <t>产业发展</t>
        </is>
      </c>
      <c r="C68" s="151" t="inlineStr">
        <is>
          <t>生产项目</t>
        </is>
      </c>
      <c r="D68" s="151" t="inlineStr">
        <is>
          <t>种植业基地</t>
        </is>
      </c>
      <c r="E68" s="151" t="inlineStr">
        <is>
          <t>五星乡水果基地产业道路建设项目</t>
        </is>
      </c>
      <c r="F68" s="151" t="inlineStr">
        <is>
          <t>五星乡</t>
        </is>
      </c>
      <c r="G68" s="151" t="inlineStr">
        <is>
          <t>大坪子村</t>
        </is>
      </c>
      <c r="H68" s="151" t="inlineStr">
        <is>
          <t>新建</t>
        </is>
      </c>
      <c r="I68" s="522" t="inlineStr">
        <is>
          <t>大坪子村是五星乡水果、花卉产业发展较为完善的村，已发展苹果种植1500亩、梨2000亩、北美冬青800亩，产值达8000余万元，有效带动本村及周边村劳动力就近就业800余人。但在种植基地产业道路不完善，严重制约水果、花卉产业发展。五星乡水果基地产业道路建设项目，规划建设产业道路18900平方米、投资226.8万元；支砌挡墙560立方米、投资22.4万元；安装涵管260根、投资18.36万元。共计投资267.56万元。</t>
        </is>
      </c>
      <c r="J68" s="151">
        <f>K68+L68+M68</f>
        <v/>
      </c>
      <c r="K68" s="151" t="n">
        <v>267.56</v>
      </c>
      <c r="L68" s="151" t="n"/>
      <c r="M68" s="151" t="n"/>
      <c r="N68" s="162" t="inlineStr">
        <is>
          <t>项目建成后产权归五星乡人民政府，能有效改善五星乡水果产业基地基础设施，带动产业发展，促进群众就业，有效接续乡村振兴，带动本村及周边村农户200余户（其中脱贫户65户，“三类监测对象”20户）户均增收2000元以上。</t>
        </is>
      </c>
      <c r="O68" s="162" t="inlineStr">
        <is>
          <t>通过土地流转，务工增加群众收入</t>
        </is>
      </c>
      <c r="P68" s="151" t="n">
        <v>600</v>
      </c>
      <c r="Q68" s="151" t="inlineStr">
        <is>
          <t>否</t>
        </is>
      </c>
      <c r="R68" s="151" t="inlineStr">
        <is>
          <t>否</t>
        </is>
      </c>
      <c r="S68" s="151" t="inlineStr">
        <is>
          <t>否</t>
        </is>
      </c>
      <c r="T68" s="151" t="inlineStr">
        <is>
          <t>会泽县农业农村局（产业）</t>
        </is>
      </c>
      <c r="U68" s="151" t="inlineStr">
        <is>
          <t>五星乡人民政府</t>
        </is>
      </c>
      <c r="V68" s="151" t="inlineStr">
        <is>
          <t>是</t>
        </is>
      </c>
      <c r="W68" s="568" t="n">
        <v>46023</v>
      </c>
      <c r="X68" s="569" t="n">
        <v>46357</v>
      </c>
      <c r="Y68" s="151" t="n"/>
      <c r="Z68" s="544" t="n"/>
    </row>
    <row r="69" ht="101" customFormat="1" customHeight="1" s="507">
      <c r="A69" s="151" t="n">
        <v>63</v>
      </c>
      <c r="B69" s="151" t="inlineStr">
        <is>
          <t>产业发展</t>
        </is>
      </c>
      <c r="C69" s="151" t="inlineStr">
        <is>
          <t>加工流通项目</t>
        </is>
      </c>
      <c r="D69" s="151" t="inlineStr">
        <is>
          <t>加工业</t>
        </is>
      </c>
      <c r="E69" s="151" t="inlineStr">
        <is>
          <t>五星乡包谷箐村中药材趁鲜初加工厂建设项目</t>
        </is>
      </c>
      <c r="F69" s="151" t="inlineStr">
        <is>
          <t>五星乡</t>
        </is>
      </c>
      <c r="G69" s="151" t="inlineStr">
        <is>
          <t>包谷箐村</t>
        </is>
      </c>
      <c r="H69" s="151" t="inlineStr">
        <is>
          <t>新建</t>
        </is>
      </c>
      <c r="I69" s="162" t="inlineStr">
        <is>
          <t>建设6米高仓库200平米，单价2400元/平方米，概算48万元；分拣车间750平米，单价600元/平方米，概算45万元；烘干厂房450平方米，单价600元/平方米，概算27万元；计划总投资120万元。</t>
        </is>
      </c>
      <c r="J69" s="151">
        <f>K69+L69+M69</f>
        <v/>
      </c>
      <c r="K69" s="151" t="n">
        <v>120</v>
      </c>
      <c r="L69" s="151" t="n"/>
      <c r="M69" s="151" t="n"/>
      <c r="N69" s="162" t="inlineStr">
        <is>
          <t>通过项目实施，改善基础设施条件，引进种植企业，调整产业结构，带动农户种植及基地务工，预计带动周边80余户农户参与种植，户均增收500元，受益农户97户300人。</t>
        </is>
      </c>
      <c r="O69" s="162" t="inlineStr">
        <is>
          <t>通过土地流转，务工增加群众收入</t>
        </is>
      </c>
      <c r="P69" s="151" t="n">
        <v>300</v>
      </c>
      <c r="Q69" s="151" t="inlineStr">
        <is>
          <t>否</t>
        </is>
      </c>
      <c r="R69" s="151" t="inlineStr">
        <is>
          <t>否</t>
        </is>
      </c>
      <c r="S69" s="151" t="inlineStr">
        <is>
          <t>否</t>
        </is>
      </c>
      <c r="T69" s="151" t="inlineStr">
        <is>
          <t>会泽县农业农村局（产业）</t>
        </is>
      </c>
      <c r="U69" s="151" t="inlineStr">
        <is>
          <t>五星乡人民政府</t>
        </is>
      </c>
      <c r="V69" s="151" t="inlineStr">
        <is>
          <t>是</t>
        </is>
      </c>
      <c r="W69" s="568" t="n">
        <v>46023</v>
      </c>
      <c r="X69" s="569" t="n">
        <v>46357</v>
      </c>
      <c r="Y69" s="151" t="n"/>
      <c r="Z69" s="544" t="n"/>
    </row>
    <row r="70" ht="84" customFormat="1" customHeight="1" s="507">
      <c r="A70" s="151" t="n">
        <v>64</v>
      </c>
      <c r="B70" s="151" t="inlineStr">
        <is>
          <t>产业发展</t>
        </is>
      </c>
      <c r="C70" s="151" t="inlineStr">
        <is>
          <t>生产项目</t>
        </is>
      </c>
      <c r="D70" s="151" t="inlineStr">
        <is>
          <t>种植业基地</t>
        </is>
      </c>
      <c r="E70" s="151" t="inlineStr">
        <is>
          <t>火红乡生猪养殖畜禽粪污资源化利用项目</t>
        </is>
      </c>
      <c r="F70" s="151" t="inlineStr">
        <is>
          <t>火红乡</t>
        </is>
      </c>
      <c r="G70" s="151" t="inlineStr">
        <is>
          <t>桥边村、冒沙井村</t>
        </is>
      </c>
      <c r="H70" s="151" t="inlineStr">
        <is>
          <t>新建</t>
        </is>
      </c>
      <c r="I70" s="162" t="inlineStr">
        <is>
          <t>提升1500头/条，共3条生猪养殖生产线的使用效益，新建土工膜粪污存储发酵池3000立方米，铺设DN50镀塑芯钢管6000米，水肥输送系统3套，并配套相关设施设备。</t>
        </is>
      </c>
      <c r="J70" s="151">
        <f>K70+L70+M70</f>
        <v/>
      </c>
      <c r="K70" s="151" t="n">
        <v>69</v>
      </c>
      <c r="L70" s="151" t="n"/>
      <c r="M70" s="151" t="n"/>
      <c r="N70" s="162" t="inlineStr">
        <is>
          <t>巩固拓展脱贫攻坚成果，提升扶贫资产（1500头/条，共3条生猪养殖生产线）使用效益，受益16户，63人；增加4个村村集体经济收入。</t>
        </is>
      </c>
      <c r="O70" s="162" t="inlineStr">
        <is>
          <t>增加村集体收入，带动产业发展</t>
        </is>
      </c>
      <c r="P70" s="151" t="n">
        <v>63</v>
      </c>
      <c r="Q70" s="151" t="inlineStr">
        <is>
          <t>否</t>
        </is>
      </c>
      <c r="R70" s="151" t="inlineStr">
        <is>
          <t>否</t>
        </is>
      </c>
      <c r="S70" s="151" t="inlineStr">
        <is>
          <t>否</t>
        </is>
      </c>
      <c r="T70" s="151" t="inlineStr">
        <is>
          <t>会泽县农业农村局（产业）</t>
        </is>
      </c>
      <c r="U70" s="151" t="inlineStr">
        <is>
          <t>火红乡人民政府</t>
        </is>
      </c>
      <c r="V70" s="151" t="inlineStr">
        <is>
          <t>是</t>
        </is>
      </c>
      <c r="W70" s="568" t="n">
        <v>46148</v>
      </c>
      <c r="X70" s="569" t="n">
        <v>46362</v>
      </c>
      <c r="Y70" s="151" t="n"/>
      <c r="Z70" s="544" t="n"/>
    </row>
    <row r="71" ht="114" customFormat="1" customHeight="1" s="507">
      <c r="A71" s="151" t="n">
        <v>65</v>
      </c>
      <c r="B71" s="151" t="inlineStr">
        <is>
          <t>产业发展</t>
        </is>
      </c>
      <c r="C71" s="151" t="inlineStr">
        <is>
          <t>生产项目</t>
        </is>
      </c>
      <c r="D71" s="151" t="inlineStr">
        <is>
          <t>种植业基地</t>
        </is>
      </c>
      <c r="E71" s="151" t="inlineStr">
        <is>
          <t>火红乡柴山村长海小组产业发展道路建设项目</t>
        </is>
      </c>
      <c r="F71" s="151" t="inlineStr">
        <is>
          <t>火红乡</t>
        </is>
      </c>
      <c r="G71" s="151" t="inlineStr">
        <is>
          <t>柴山村</t>
        </is>
      </c>
      <c r="H71" s="151" t="inlineStr">
        <is>
          <t>新建</t>
        </is>
      </c>
      <c r="I71" s="162" t="inlineStr">
        <is>
          <t>在柴山村长海小组建设620余亩中草药基地；新建范家背后至碳窖子产业发展道路长1.75千米，宽4米，路面结构类型为20厘米厚C25混凝土路面，单价130元/平方米，预计投资91万元。</t>
        </is>
      </c>
      <c r="J71" s="151">
        <f>K71+L71+M71</f>
        <v/>
      </c>
      <c r="K71" s="151" t="n">
        <v>91</v>
      </c>
      <c r="L71" s="151" t="n"/>
      <c r="M71" s="151" t="n"/>
      <c r="N71" s="162" t="inlineStr">
        <is>
          <t>使项目区内620余亩中草药基地方便机械进行耕作、运输，解决群众63余户332人运输难题，大幅提升中草药产出效益，对促进项目区的经济发展、群众生活水平提高具有重要意义，为推进乡村振兴创造良好的基础条件。</t>
        </is>
      </c>
      <c r="O71" s="162" t="inlineStr">
        <is>
          <t>带动产业发展、务工就业</t>
        </is>
      </c>
      <c r="P71" s="151" t="n">
        <v>332</v>
      </c>
      <c r="Q71" s="151" t="inlineStr">
        <is>
          <t>否</t>
        </is>
      </c>
      <c r="R71" s="151" t="inlineStr">
        <is>
          <t>否</t>
        </is>
      </c>
      <c r="S71" s="151" t="inlineStr">
        <is>
          <t>否</t>
        </is>
      </c>
      <c r="T71" s="151" t="inlineStr">
        <is>
          <t>会泽县农业农村局（产业）</t>
        </is>
      </c>
      <c r="U71" s="151" t="inlineStr">
        <is>
          <t>火红乡人民政府</t>
        </is>
      </c>
      <c r="V71" s="151" t="inlineStr">
        <is>
          <t>是</t>
        </is>
      </c>
      <c r="W71" s="568" t="n">
        <v>46023</v>
      </c>
      <c r="X71" s="569" t="n">
        <v>46387</v>
      </c>
      <c r="Y71" s="151" t="n"/>
      <c r="Z71" s="544" t="n"/>
    </row>
    <row r="72" ht="128" customFormat="1" customHeight="1" s="507">
      <c r="A72" s="151" t="n">
        <v>66</v>
      </c>
      <c r="B72" s="151" t="inlineStr">
        <is>
          <t>产业发展</t>
        </is>
      </c>
      <c r="C72" s="151" t="inlineStr">
        <is>
          <t>生产项目</t>
        </is>
      </c>
      <c r="D72" s="151" t="inlineStr">
        <is>
          <t>种植业基地</t>
        </is>
      </c>
      <c r="E72" s="151" t="inlineStr">
        <is>
          <t>火红乡冒沙井村小坝塘及管网配套设施建设项目</t>
        </is>
      </c>
      <c r="F72" s="151" t="inlineStr">
        <is>
          <t>火红乡</t>
        </is>
      </c>
      <c r="G72" s="151" t="inlineStr">
        <is>
          <t>冒沙井</t>
        </is>
      </c>
      <c r="H72" s="151" t="inlineStr">
        <is>
          <t>新建</t>
        </is>
      </c>
      <c r="I72" s="162" t="inlineStr">
        <is>
          <t>改扩建小坝塘一个。坝塘3000立方米，预计投资8万元；路面硬化600平方米，预计投资7.2万元；坝埂修复70立方米，预计投资3.3万元；新建DN80热镀锌管2000米，预计投资15万元；安装护栏180米，预计投资6.5万元；砌筑挡墙780立方米，预计投资32万元；新建闸阀房一座及配套设施，预计投资2万元。</t>
        </is>
      </c>
      <c r="J72" s="151">
        <f>K72+L72+M72</f>
        <v/>
      </c>
      <c r="K72" s="151" t="n">
        <v>74</v>
      </c>
      <c r="L72" s="151" t="n"/>
      <c r="M72" s="151" t="n"/>
      <c r="N72" s="162" t="inlineStr">
        <is>
          <t>该小坝塘是冒沙井村朦胧底小组600亩土地唯一的农业产业灌溉用水坝塘，项目建成后能满足该小组99户307人农业灌溉用水需求，覆盖三类检测对象5户17人，达到群众在农业产业方面节本增收目标，筑牢农业产业基础。</t>
        </is>
      </c>
      <c r="O72" s="162" t="inlineStr">
        <is>
          <t>带动产业发展、务工就业</t>
        </is>
      </c>
      <c r="P72" s="151" t="n">
        <v>307</v>
      </c>
      <c r="Q72" s="151" t="inlineStr">
        <is>
          <t>否</t>
        </is>
      </c>
      <c r="R72" s="151" t="inlineStr">
        <is>
          <t>否</t>
        </is>
      </c>
      <c r="S72" s="151" t="inlineStr">
        <is>
          <t>否</t>
        </is>
      </c>
      <c r="T72" s="151" t="inlineStr">
        <is>
          <t>会泽县农业农村局（产业）</t>
        </is>
      </c>
      <c r="U72" s="151" t="inlineStr">
        <is>
          <t>火红乡人民政府</t>
        </is>
      </c>
      <c r="V72" s="151" t="inlineStr">
        <is>
          <t>是</t>
        </is>
      </c>
      <c r="W72" s="568" t="n">
        <v>46023</v>
      </c>
      <c r="X72" s="569" t="n">
        <v>46387</v>
      </c>
      <c r="Y72" s="151" t="n"/>
      <c r="Z72" s="544" t="n"/>
    </row>
    <row r="73" ht="175" customFormat="1" customHeight="1" s="507">
      <c r="A73" s="151" t="n">
        <v>67</v>
      </c>
      <c r="B73" s="151" t="inlineStr">
        <is>
          <t>产业发展</t>
        </is>
      </c>
      <c r="C73" s="151" t="inlineStr">
        <is>
          <t>生产项目</t>
        </is>
      </c>
      <c r="D73" s="151" t="inlineStr">
        <is>
          <t>种植业基地</t>
        </is>
      </c>
      <c r="E73" s="151" t="inlineStr">
        <is>
          <t>火红乡饲料玉米、马铃薯全程机械化、农机农艺融合示范基地建设项目</t>
        </is>
      </c>
      <c r="F73" s="151" t="inlineStr">
        <is>
          <t>火红乡</t>
        </is>
      </c>
      <c r="G73" s="151" t="inlineStr">
        <is>
          <t>桥边、冒沙井</t>
        </is>
      </c>
      <c r="H73" s="151" t="inlineStr">
        <is>
          <t>新建</t>
        </is>
      </c>
      <c r="I73" s="162" t="inlineStr">
        <is>
          <t>在桥边、冒沙井村建设1000亩马铃薯全程机械化示范基地；道路硬化长2千米，宽3.5米（20厘米厚C25混凝土），预计投资100万元；在冒沙井村新建取水坝一座，投入资金7万元；配套DN100镀锌钢管（壁厚4厘米）1400米（16.8万元）、75PE管2500米（12万元）、50PE管4000米（7.2万元）；380V输电线路1400米，投入资金28万元；160米扬程水泵2台，投入资金3.6万元；在柴山村新建取水坝一座，投入资金6万元；配套120米扬程水泵2台（3万元）、75PE管1500米（7.2万元）、50PE管4500米（8.1万元）。</t>
        </is>
      </c>
      <c r="J73" s="151">
        <f>K73+L73+M73</f>
        <v/>
      </c>
      <c r="K73" s="151" t="n">
        <v>198.9</v>
      </c>
      <c r="L73" s="151" t="n"/>
      <c r="M73" s="151" t="n"/>
      <c r="N73" s="162" t="inlineStr">
        <is>
          <t>项目建成后，能节约运输成本，检测田间气候，有利于马铃薯产业发展，能壮大火红乡马铃薯产业，撑稳会泽大洋芋这一品牌效应，带动柴山、冒沙井村1007户3529人增收，是火红乡巩固脱贫攻坚与乡村振兴有效衔接的重要举措。</t>
        </is>
      </c>
      <c r="O73" s="162" t="inlineStr">
        <is>
          <t>带动产业发展、务工就业</t>
        </is>
      </c>
      <c r="P73" s="151" t="n">
        <v>3529</v>
      </c>
      <c r="Q73" s="151" t="inlineStr">
        <is>
          <t>否</t>
        </is>
      </c>
      <c r="R73" s="151" t="inlineStr">
        <is>
          <t>否</t>
        </is>
      </c>
      <c r="S73" s="151" t="inlineStr">
        <is>
          <t>否</t>
        </is>
      </c>
      <c r="T73" s="151" t="inlineStr">
        <is>
          <t>会泽县农业农村局（产业）</t>
        </is>
      </c>
      <c r="U73" s="151" t="inlineStr">
        <is>
          <t>火红乡人民政府</t>
        </is>
      </c>
      <c r="V73" s="151" t="inlineStr">
        <is>
          <t>是</t>
        </is>
      </c>
      <c r="W73" s="568" t="n">
        <v>46023</v>
      </c>
      <c r="X73" s="569" t="n">
        <v>46387</v>
      </c>
      <c r="Y73" s="151" t="n"/>
      <c r="Z73" s="544" t="n"/>
    </row>
    <row r="74" ht="153" customFormat="1" customHeight="1" s="507">
      <c r="A74" s="151" t="n">
        <v>68</v>
      </c>
      <c r="B74" s="151" t="inlineStr">
        <is>
          <t>产业发展</t>
        </is>
      </c>
      <c r="C74" s="151" t="inlineStr">
        <is>
          <t>生产项目</t>
        </is>
      </c>
      <c r="D74" s="151" t="inlineStr">
        <is>
          <t>种植业基地</t>
        </is>
      </c>
      <c r="E74" s="151" t="inlineStr">
        <is>
          <t>火红乡柴山村中草药基础配套设施建设项目</t>
        </is>
      </c>
      <c r="F74" s="151" t="inlineStr">
        <is>
          <t>火红乡</t>
        </is>
      </c>
      <c r="G74" s="151" t="inlineStr">
        <is>
          <t>柴山村</t>
        </is>
      </c>
      <c r="H74" s="151" t="inlineStr">
        <is>
          <t>新建</t>
        </is>
      </c>
      <c r="I74" s="162" t="inlineStr">
        <is>
          <t>在火红乡柴山村建设800亩中草药基础配套设施建设项目，投入资金100万元：（1）新建坝塘1个8000立方米，投入资金45万元。（2）新建坝塘2个2000立方米，投入资金30万元。（3）安装Φ50PE管8.3千米、18元/米，投入资金15万元；安装Φ32PE管16千米、6元/米，投入资金10万元。</t>
        </is>
      </c>
      <c r="J74" s="151">
        <f>K74+L74+M74</f>
        <v/>
      </c>
      <c r="K74" s="151" t="n">
        <v>100</v>
      </c>
      <c r="L74" s="151" t="n"/>
      <c r="M74" s="151" t="n"/>
      <c r="N74" s="162" t="inlineStr">
        <is>
          <t>通过项目实施，一是拓展群众增收渠道，实现全乡有劳动能力脱贫户和监测对象至少有一项增收产业；二是带动冒沙井等附近6个村群众100余人到基地就近务工获得收入，实现土地流转800余亩。三是通过企业带动农户发展中草药产业，增加村集体经济收益，带动农户241户628人增收。</t>
        </is>
      </c>
      <c r="O74" s="162" t="inlineStr">
        <is>
          <t>带动产业发展、务工就业</t>
        </is>
      </c>
      <c r="P74" s="151" t="n">
        <v>628</v>
      </c>
      <c r="Q74" s="151" t="inlineStr">
        <is>
          <t>否</t>
        </is>
      </c>
      <c r="R74" s="151" t="inlineStr">
        <is>
          <t>否</t>
        </is>
      </c>
      <c r="S74" s="151" t="inlineStr">
        <is>
          <t>否</t>
        </is>
      </c>
      <c r="T74" s="151" t="inlineStr">
        <is>
          <t>会泽县农业农村局（产业）</t>
        </is>
      </c>
      <c r="U74" s="151" t="inlineStr">
        <is>
          <t>火红乡人民政府</t>
        </is>
      </c>
      <c r="V74" s="151" t="inlineStr">
        <is>
          <t>是</t>
        </is>
      </c>
      <c r="W74" s="568" t="n">
        <v>46023</v>
      </c>
      <c r="X74" s="569" t="n">
        <v>46387</v>
      </c>
      <c r="Y74" s="151" t="n"/>
      <c r="Z74" s="544" t="n"/>
    </row>
    <row r="75" ht="154" customFormat="1" customHeight="1" s="507">
      <c r="A75" s="151" t="n">
        <v>69</v>
      </c>
      <c r="B75" s="151" t="inlineStr">
        <is>
          <t>产业发展</t>
        </is>
      </c>
      <c r="C75" s="151" t="inlineStr">
        <is>
          <t>生产项目</t>
        </is>
      </c>
      <c r="D75" s="151" t="inlineStr">
        <is>
          <t>种植业基地</t>
        </is>
      </c>
      <c r="E75" s="151" t="inlineStr">
        <is>
          <t>火红乡中草药基地建设及中草药初加工建设项目</t>
        </is>
      </c>
      <c r="F75" s="151" t="inlineStr">
        <is>
          <t>火红乡</t>
        </is>
      </c>
      <c r="G75" s="151" t="inlineStr">
        <is>
          <t>冒沙井村</t>
        </is>
      </c>
      <c r="H75" s="151" t="inlineStr">
        <is>
          <t>新建</t>
        </is>
      </c>
      <c r="I75" s="162" t="inlineStr">
        <is>
          <t>在火红乡冒沙井村实施900亩中草药基地建设及中草药初加工建设项目。主要用于：（1）新建大棚1500平方米，1000元/平方米，投入150万元。（2）硬化场地5000平方米，20厘米厚C25混凝土，130元/平方米，投入65万元。（3）新建水池1座300立方米，铺设排水管道500米，铺设进水管道（含闸阀等）2000米，投入18万元。（4）新架设输电线路400V1000米，投入13万元。（5）购买烘干设备1套，消防设备等附属设施、投入21.5万元。</t>
        </is>
      </c>
      <c r="J75" s="151">
        <f>K75+L75+M75</f>
        <v/>
      </c>
      <c r="K75" s="151" t="n">
        <v>267.5</v>
      </c>
      <c r="L75" s="151" t="n"/>
      <c r="M75" s="151" t="n"/>
      <c r="N75" s="162" t="inlineStr">
        <is>
          <t>通过项目实施，一是拓展群众增收渠道，实现全乡有劳动能力脱贫户和监测对象至少有一项增收产业；二是增加土地流转面积，带动村周边群众就近务工，提高收入。三是通过企业带动农户发展中草药产业，增加村集体经济收益，带动农户387户1240人增收。</t>
        </is>
      </c>
      <c r="O75" s="162" t="inlineStr">
        <is>
          <t>带动产业发展、务工就业</t>
        </is>
      </c>
      <c r="P75" s="151" t="n">
        <v>1240</v>
      </c>
      <c r="Q75" s="151" t="inlineStr">
        <is>
          <t>否</t>
        </is>
      </c>
      <c r="R75" s="151" t="inlineStr">
        <is>
          <t>否</t>
        </is>
      </c>
      <c r="S75" s="151" t="inlineStr">
        <is>
          <t>否</t>
        </is>
      </c>
      <c r="T75" s="151" t="inlineStr">
        <is>
          <t>会泽县农业农村局（产业）</t>
        </is>
      </c>
      <c r="U75" s="151" t="inlineStr">
        <is>
          <t>火红乡人民政府</t>
        </is>
      </c>
      <c r="V75" s="151" t="inlineStr">
        <is>
          <t>是</t>
        </is>
      </c>
      <c r="W75" s="568" t="n">
        <v>46023</v>
      </c>
      <c r="X75" s="569" t="n">
        <v>46387</v>
      </c>
      <c r="Y75" s="151" t="n"/>
      <c r="Z75" s="544" t="n"/>
    </row>
    <row r="76" ht="168" customFormat="1" customHeight="1" s="507">
      <c r="A76" s="151" t="n">
        <v>70</v>
      </c>
      <c r="B76" s="151" t="inlineStr">
        <is>
          <t>产业发展</t>
        </is>
      </c>
      <c r="C76" s="151" t="inlineStr">
        <is>
          <t>生产项目</t>
        </is>
      </c>
      <c r="D76" s="151" t="inlineStr">
        <is>
          <t>种植业基地</t>
        </is>
      </c>
      <c r="E76" s="151" t="inlineStr">
        <is>
          <t>上村乡农业产业水利配套设施建设项目</t>
        </is>
      </c>
      <c r="F76" s="151" t="inlineStr">
        <is>
          <t>上村乡</t>
        </is>
      </c>
      <c r="G76" s="151" t="inlineStr">
        <is>
          <t>小箐、董德、自扎、闸塘</t>
        </is>
      </c>
      <c r="H76" s="151" t="inlineStr">
        <is>
          <t>新建</t>
        </is>
      </c>
      <c r="I76" s="522" t="inlineStr">
        <is>
          <t>种植烤烟1300余亩、蔬菜1000亩、辣椒100余亩、传统种植玉米、马铃薯3000余亩。建设内容及投资：小箐村建设取水池3立方米的3个，输水主管DN65镀锌管长13000米，DN50镀锌管长3000米，调节水池100立方米的5个，调节水池50立方米的3个，投资177.1万元；董德村建设挡墙42米，沟渠清淤460立方米，投资9.094万元；自扎村建设取水池3立方米的1个，输水主管DN40镀锌管长1700米，调节水池100立方米的1个，投资16.74万元。总投资202.934万元；闸塘村建设200立方米调节水池1个，100立方米调节水池2个，输水主管DN50镀锌管10000米，DN32镀锌管8000米；DN20镀锌管16000米，投资158万元。</t>
        </is>
      </c>
      <c r="J76" s="151" t="n">
        <v>360.93</v>
      </c>
      <c r="K76" s="151" t="n">
        <v>360.93</v>
      </c>
      <c r="L76" s="151" t="n"/>
      <c r="M76" s="151" t="n"/>
      <c r="N76" s="162" t="inlineStr">
        <is>
          <t>通过建设上村乡农业产业水利配套设施项目，种植蔬菜、草毒630亩，改善种植条件。辐射带动辖区内农户831户2030人（其中脱贫户301户1265人、“三类监测对象”27户113人）通过本项目实施实现增收。</t>
        </is>
      </c>
      <c r="O76" s="162" t="inlineStr">
        <is>
          <t>入股分红、土地流转、带动务工就业等</t>
        </is>
      </c>
      <c r="P76" s="151" t="n">
        <v>2030</v>
      </c>
      <c r="Q76" s="151" t="inlineStr">
        <is>
          <t>否</t>
        </is>
      </c>
      <c r="R76" s="151" t="inlineStr">
        <is>
          <t>否</t>
        </is>
      </c>
      <c r="S76" s="151" t="inlineStr">
        <is>
          <t>否</t>
        </is>
      </c>
      <c r="T76" s="151" t="inlineStr">
        <is>
          <t>会泽县农业农村局（产业）</t>
        </is>
      </c>
      <c r="U76" s="151" t="inlineStr">
        <is>
          <t>上村乡人民政府</t>
        </is>
      </c>
      <c r="V76" s="151" t="inlineStr">
        <is>
          <t>是</t>
        </is>
      </c>
      <c r="W76" s="568" t="n">
        <v>46143</v>
      </c>
      <c r="X76" s="569" t="n">
        <v>46296</v>
      </c>
      <c r="Y76" s="151" t="n"/>
      <c r="Z76" s="544" t="n"/>
    </row>
    <row r="77" ht="158" customFormat="1" customHeight="1" s="507">
      <c r="A77" s="151" t="n">
        <v>71</v>
      </c>
      <c r="B77" s="151" t="inlineStr">
        <is>
          <t>产业发展</t>
        </is>
      </c>
      <c r="C77" s="151" t="inlineStr">
        <is>
          <t>生产项目</t>
        </is>
      </c>
      <c r="D77" s="151" t="inlineStr">
        <is>
          <t>养殖业基地</t>
        </is>
      </c>
      <c r="E77" s="151" t="inlineStr">
        <is>
          <t>上村乡大河村稻鱼共生集体经济发展项目</t>
        </is>
      </c>
      <c r="F77" s="151" t="inlineStr">
        <is>
          <t>上村乡</t>
        </is>
      </c>
      <c r="G77" s="151" t="inlineStr">
        <is>
          <t>大河</t>
        </is>
      </c>
      <c r="H77" s="151" t="inlineStr">
        <is>
          <t>改扩建</t>
        </is>
      </c>
      <c r="I77" s="522" t="inlineStr">
        <is>
          <t>在上村乡大河村李家村现有60亩稻鱼共生基地内提升改造，进一步发展壮大大河村集体经济，建设内容：改造引水渠道，60亩水田内30段田埂改造加固。1.引水渠一侧田埂约为500米，两侧为1000米，采用空心砖（MU10级）配合米7.5水泥砂浆垒砌；2.对60亩水田30段田埂改造加固，每段平均长约70米，总计2100米；田间田埂采用空心砖（MU10级）配合米7.5水泥砂浆垒砌，设计为梯形结构，底部宽60c米、顶部宽40厘米，总高100厘米（地下埋深20厘米防冲刷，地上60-80厘米防鱼苗逃脱）；垒砌后内外两侧抹2厘米厚水泥砂浆密封，确保保水性与耐久性。</t>
        </is>
      </c>
      <c r="J77" s="151">
        <f>K77+L77+M77</f>
        <v/>
      </c>
      <c r="K77" s="151" t="n">
        <v>110</v>
      </c>
      <c r="L77" s="151" t="n"/>
      <c r="M77" s="151" t="n"/>
      <c r="N77" s="162" t="inlineStr">
        <is>
          <t>通过对40亩稻鱼共生基地改造提升后，形成的资产为大村村集体所有，由大河村集体经营管理，40亩基地每年可实现村集体经济增收20万元。带动辖区内农户156户549人（其中脱贫户36户，“三类监测对象”13户）户均增加1000元以上。</t>
        </is>
      </c>
      <c r="O77" s="162" t="inlineStr">
        <is>
          <t>土地流转、带动务工</t>
        </is>
      </c>
      <c r="P77" s="151" t="n">
        <v>549</v>
      </c>
      <c r="Q77" s="151" t="inlineStr">
        <is>
          <t>否</t>
        </is>
      </c>
      <c r="R77" s="151" t="inlineStr">
        <is>
          <t>否</t>
        </is>
      </c>
      <c r="S77" s="151" t="inlineStr">
        <is>
          <t>否</t>
        </is>
      </c>
      <c r="T77" s="151" t="inlineStr">
        <is>
          <t>会泽县农业农村局（产业）</t>
        </is>
      </c>
      <c r="U77" s="151" t="inlineStr">
        <is>
          <t>上村乡人民政府</t>
        </is>
      </c>
      <c r="V77" s="151" t="inlineStr">
        <is>
          <t>是</t>
        </is>
      </c>
      <c r="W77" s="568" t="n">
        <v>46054</v>
      </c>
      <c r="X77" s="569" t="n">
        <v>46387</v>
      </c>
      <c r="Y77" s="151" t="n"/>
      <c r="Z77" s="544" t="n"/>
    </row>
    <row r="78" ht="94" customFormat="1" customHeight="1" s="507">
      <c r="A78" s="151" t="n">
        <v>72</v>
      </c>
      <c r="B78" s="151" t="inlineStr">
        <is>
          <t>产业发展</t>
        </is>
      </c>
      <c r="C78" s="151" t="inlineStr">
        <is>
          <t>生产项目</t>
        </is>
      </c>
      <c r="D78" s="151" t="inlineStr">
        <is>
          <t>种植业基地</t>
        </is>
      </c>
      <c r="E78" s="151" t="inlineStr">
        <is>
          <t>上村乡董德村花卉基地配套基础设施建设项目</t>
        </is>
      </c>
      <c r="F78" s="151" t="inlineStr">
        <is>
          <t>上村乡</t>
        </is>
      </c>
      <c r="G78" s="151" t="inlineStr">
        <is>
          <t>董德村</t>
        </is>
      </c>
      <c r="H78" s="151" t="inlineStr">
        <is>
          <t>改扩建</t>
        </is>
      </c>
      <c r="I78" s="162" t="inlineStr">
        <is>
          <t>新房子小组花卉基地扩建100余亩，新建蓄水池2个200立方米，投资16万元；输水主管DN50镀锌管长5000米，投资40万元；道路硬化长500米，宽4米，投资24万元；其他附属设施投资概算15万元。</t>
        </is>
      </c>
      <c r="J78" s="151">
        <f>K78+L78+M78</f>
        <v/>
      </c>
      <c r="K78" s="151" t="n">
        <v>95</v>
      </c>
      <c r="L78" s="151" t="n"/>
      <c r="M78" s="151" t="n"/>
      <c r="N78" s="162" t="inlineStr">
        <is>
          <t>总体目标体现项目的预期效益，扩建规模化种植100亩，能带动新房子，新发、上下陡沟脱贫劳动力125户400人就业，促进当地农民增收。</t>
        </is>
      </c>
      <c r="O78" s="162" t="inlineStr">
        <is>
          <t>入股分红、土地流转、带动务工就业等</t>
        </is>
      </c>
      <c r="P78" s="151" t="n">
        <v>400</v>
      </c>
      <c r="Q78" s="151" t="inlineStr">
        <is>
          <t>否</t>
        </is>
      </c>
      <c r="R78" s="151" t="inlineStr">
        <is>
          <t>否</t>
        </is>
      </c>
      <c r="S78" s="151" t="inlineStr">
        <is>
          <t>否</t>
        </is>
      </c>
      <c r="T78" s="151" t="inlineStr">
        <is>
          <t>会泽县农业农村局（产业）</t>
        </is>
      </c>
      <c r="U78" s="151" t="inlineStr">
        <is>
          <t>上村乡人民政府</t>
        </is>
      </c>
      <c r="V78" s="151" t="inlineStr">
        <is>
          <t>是</t>
        </is>
      </c>
      <c r="W78" s="568" t="n">
        <v>46054</v>
      </c>
      <c r="X78" s="569" t="n">
        <v>46387</v>
      </c>
      <c r="Y78" s="151" t="inlineStr">
        <is>
          <t>2025年在库项目</t>
        </is>
      </c>
      <c r="Z78" s="544" t="n"/>
    </row>
    <row r="79" ht="114" customFormat="1" customHeight="1" s="507">
      <c r="A79" s="151" t="n">
        <v>73</v>
      </c>
      <c r="B79" s="151" t="inlineStr">
        <is>
          <t>产业发展</t>
        </is>
      </c>
      <c r="C79" s="151" t="inlineStr">
        <is>
          <t>生产项目</t>
        </is>
      </c>
      <c r="D79" s="151" t="inlineStr">
        <is>
          <t>种植业基地</t>
        </is>
      </c>
      <c r="E79" s="151" t="inlineStr">
        <is>
          <t>上村乡播乐村草莓产业基础设施建设项目</t>
        </is>
      </c>
      <c r="F79" s="151" t="inlineStr">
        <is>
          <t>上村乡</t>
        </is>
      </c>
      <c r="G79" s="151" t="inlineStr">
        <is>
          <t>播乐</t>
        </is>
      </c>
      <c r="H79" s="151" t="inlineStr">
        <is>
          <t>新建</t>
        </is>
      </c>
      <c r="I79" s="162" t="inlineStr">
        <is>
          <t>播乐村300余亩草莓、500余亩玉米种植基地硬化产业道路2.5千米，均宽3.5米，投资概算157万元；天然砂砾垫层2.5千米，投资概算3万元；新建防护挡墙0.5千米，投资概算80万元。</t>
        </is>
      </c>
      <c r="J79" s="151">
        <f>K79+L79+M79</f>
        <v/>
      </c>
      <c r="K79" s="151" t="n">
        <v>240</v>
      </c>
      <c r="L79" s="151" t="n"/>
      <c r="M79" s="151" t="n"/>
      <c r="N79" s="162" t="inlineStr">
        <is>
          <t>项目建成后可辐射带动草莓种植210余亩，解决草莓生产运输和群众道路晴通雨阻问题，惠及周边136户573人生产生活出行困难；带动周边650亩土地流转，使受益群众人均增收1000元。</t>
        </is>
      </c>
      <c r="O79" s="162" t="inlineStr">
        <is>
          <t>带动产业发展</t>
        </is>
      </c>
      <c r="P79" s="151" t="n">
        <v>573</v>
      </c>
      <c r="Q79" s="151" t="inlineStr">
        <is>
          <t>否</t>
        </is>
      </c>
      <c r="R79" s="151" t="inlineStr">
        <is>
          <t>否</t>
        </is>
      </c>
      <c r="S79" s="151" t="inlineStr">
        <is>
          <t>否</t>
        </is>
      </c>
      <c r="T79" s="151" t="inlineStr">
        <is>
          <t>会泽县农业农村局（产业）</t>
        </is>
      </c>
      <c r="U79" s="151" t="inlineStr">
        <is>
          <t>上村乡人民政府</t>
        </is>
      </c>
      <c r="V79" s="151" t="inlineStr">
        <is>
          <t>是</t>
        </is>
      </c>
      <c r="W79" s="568" t="n">
        <v>46054</v>
      </c>
      <c r="X79" s="569" t="n">
        <v>46296</v>
      </c>
      <c r="Y79" s="151" t="inlineStr">
        <is>
          <t>2025年在库项目</t>
        </is>
      </c>
      <c r="Z79" s="544" t="n"/>
    </row>
    <row r="80" ht="187" customFormat="1" customHeight="1" s="507">
      <c r="A80" s="151" t="n">
        <v>74</v>
      </c>
      <c r="B80" s="151" t="inlineStr">
        <is>
          <t>产业发展</t>
        </is>
      </c>
      <c r="C80" s="151" t="inlineStr">
        <is>
          <t>生产项目</t>
        </is>
      </c>
      <c r="D80" s="151" t="inlineStr">
        <is>
          <t>种植业基地</t>
        </is>
      </c>
      <c r="E80" s="151" t="inlineStr">
        <is>
          <t>上村乡供港露天蔬菜基地道路硬化项目</t>
        </is>
      </c>
      <c r="F80" s="151" t="inlineStr">
        <is>
          <t>上村乡</t>
        </is>
      </c>
      <c r="G80" s="151" t="inlineStr">
        <is>
          <t>小箐</t>
        </is>
      </c>
      <c r="H80" s="151" t="inlineStr">
        <is>
          <t>新建</t>
        </is>
      </c>
      <c r="I80" s="162" t="inlineStr">
        <is>
          <t>围绕小箐村500余亩供港蔬菜基地，道路硬化2千米，均宽3.5米，天然砂砾垫层10厘米厚，C30混凝土浇筑20厘米，预算投资90万元。</t>
        </is>
      </c>
      <c r="J80" s="151">
        <f>K80+L80+M80</f>
        <v/>
      </c>
      <c r="K80" s="151" t="n">
        <v>90</v>
      </c>
      <c r="L80" s="151" t="n"/>
      <c r="M80" s="151" t="n"/>
      <c r="N80" s="162" t="inlineStr">
        <is>
          <t>通过建设喷灌，种植供港蔬菜500余亩。提高灌溉效率，降低生产成本，提升作物收益，节约水资源，减少面源污染，保护土壤生态，带动服务业发展。带动辖区内农户360户（其中脱贫户134户，“三类监测对象”23户）户均增加1500元以上，村集体收入增加3万元。</t>
        </is>
      </c>
      <c r="O80" s="522" t="inlineStr">
        <is>
          <t>资产收益、土地流转、带动务工就业等</t>
        </is>
      </c>
      <c r="P80" s="151" t="n">
        <v>1116</v>
      </c>
      <c r="Q80" s="151" t="inlineStr">
        <is>
          <t>否</t>
        </is>
      </c>
      <c r="R80" s="151" t="inlineStr">
        <is>
          <t>否</t>
        </is>
      </c>
      <c r="S80" s="151" t="inlineStr">
        <is>
          <t>否</t>
        </is>
      </c>
      <c r="T80" s="151" t="inlineStr">
        <is>
          <t>会泽县农业农村局（产业）</t>
        </is>
      </c>
      <c r="U80" s="151" t="inlineStr">
        <is>
          <t>上村乡人民政府</t>
        </is>
      </c>
      <c r="V80" s="151" t="inlineStr">
        <is>
          <t>是</t>
        </is>
      </c>
      <c r="W80" s="568" t="n">
        <v>46054</v>
      </c>
      <c r="X80" s="569" t="n">
        <v>46296</v>
      </c>
      <c r="Y80" s="151" t="n"/>
      <c r="Z80" s="544" t="n"/>
    </row>
    <row r="81" ht="123" customFormat="1" customHeight="1" s="507">
      <c r="A81" s="151" t="n">
        <v>75</v>
      </c>
      <c r="B81" s="151" t="inlineStr">
        <is>
          <t>产业发展</t>
        </is>
      </c>
      <c r="C81" s="151" t="inlineStr">
        <is>
          <t>生产项目</t>
        </is>
      </c>
      <c r="D81" s="151" t="inlineStr">
        <is>
          <t>种植业基地</t>
        </is>
      </c>
      <c r="E81" s="151" t="inlineStr">
        <is>
          <t>上村乡革黑村金秋蜜桃产业基地建设项目</t>
        </is>
      </c>
      <c r="F81" s="151" t="inlineStr">
        <is>
          <t>上村乡</t>
        </is>
      </c>
      <c r="G81" s="151" t="inlineStr">
        <is>
          <t>革黑</t>
        </is>
      </c>
      <c r="H81" s="151" t="inlineStr">
        <is>
          <t>新建</t>
        </is>
      </c>
      <c r="I81" s="162" t="inlineStr">
        <is>
          <t>1.新建DN50镀锌管1500米(投资10万元)，水池200立方米（投资20万元），350米扬程深井泵7-10千瓦两台（投资3万元）取水池20立方米（投资2.5万元），概算总投资35.5万元。2.从猴路村公房到基地门口（长1200米，均宽3.5米，）基地内门口到原有水池（长1200米，均宽1.5米）共计6000平方米，投资概算70万元；3、其他附属设施：概算投资4.5万元。</t>
        </is>
      </c>
      <c r="J81" s="151">
        <f>K81+L81+M81</f>
        <v/>
      </c>
      <c r="K81" s="151" t="n">
        <v>110</v>
      </c>
      <c r="L81" s="151" t="n"/>
      <c r="M81" s="151" t="n"/>
      <c r="N81" s="162" t="inlineStr">
        <is>
          <t>通过项目建设有效灌溉108亩蜜桃基地，提升产量，增加种植经济效益。带动扩大种植规模，流转土地100余亩，每亩900元，带动周边群众就近务工30余人，每天100余元；基地产业的发展直接带动农户300户960人，户均增收1000余元.</t>
        </is>
      </c>
      <c r="O81" s="162" t="inlineStr">
        <is>
          <t>土地流转、带动务工就业等</t>
        </is>
      </c>
      <c r="P81" s="151" t="n">
        <v>960</v>
      </c>
      <c r="Q81" s="151" t="inlineStr">
        <is>
          <t>否</t>
        </is>
      </c>
      <c r="R81" s="151" t="inlineStr">
        <is>
          <t>否</t>
        </is>
      </c>
      <c r="S81" s="151" t="inlineStr">
        <is>
          <t>否</t>
        </is>
      </c>
      <c r="T81" s="151" t="inlineStr">
        <is>
          <t>会泽县农业农村局（产业）</t>
        </is>
      </c>
      <c r="U81" s="151" t="inlineStr">
        <is>
          <t>上村乡人民政府</t>
        </is>
      </c>
      <c r="V81" s="151" t="inlineStr">
        <is>
          <t>是</t>
        </is>
      </c>
      <c r="W81" s="568" t="n">
        <v>46054</v>
      </c>
      <c r="X81" s="569" t="n">
        <v>46296</v>
      </c>
      <c r="Y81" s="151" t="n"/>
      <c r="Z81" s="544" t="n"/>
    </row>
    <row r="82" ht="143" customFormat="1" customHeight="1" s="507">
      <c r="A82" s="151" t="n">
        <v>76</v>
      </c>
      <c r="B82" s="151" t="inlineStr">
        <is>
          <t>产业发展</t>
        </is>
      </c>
      <c r="C82" s="151" t="inlineStr">
        <is>
          <t>加工流通项目</t>
        </is>
      </c>
      <c r="D82" s="151" t="inlineStr">
        <is>
          <t>加工业</t>
        </is>
      </c>
      <c r="E82" s="151" t="inlineStr">
        <is>
          <t>驾车乡钢厂村马铃薯蛋白提取生产线建设项目</t>
        </is>
      </c>
      <c r="F82" s="151" t="inlineStr">
        <is>
          <t>驾车乡</t>
        </is>
      </c>
      <c r="G82" s="151" t="inlineStr">
        <is>
          <t>钢厂村</t>
        </is>
      </c>
      <c r="H82" s="151" t="inlineStr">
        <is>
          <t>改扩建</t>
        </is>
      </c>
      <c r="I82" s="162" t="inlineStr">
        <is>
          <t>1.前处理与絮凝系统1套（汁水储罐、板式换热器、调配罐、絮凝反应釜、加药系统）。2.蛋白分离系统1套（W650-2800Y卧式螺旋卸料沉降离心机1台）。3.蛋白浓缩系统1套（管式微滤/超滤膜过滤系统）。4.蛋白干燥系统1套（压力式喷雾干燥塔（中型）。5.辅助与公用系统1套（螺杆泵、输送泵、真空系统、冷热源、电气自控系统）。</t>
        </is>
      </c>
      <c r="J82" s="151" t="n">
        <v>390</v>
      </c>
      <c r="K82" s="151" t="n">
        <v>390</v>
      </c>
      <c r="L82" s="151" t="n"/>
      <c r="M82" s="151" t="n"/>
      <c r="N82" s="524" t="inlineStr">
        <is>
          <t>蛋白提取生产项目的实施有助于增加农民收入，项目覆盖驾车乡燕麦种植区域，每年可收购生产1000吨，促进地区产业结构的调整，并为财政税收增收400万元。马铃薯的种植和加工能够解决“三农”问题，带动周边高原特色马铃薯种植2万余亩，每年生产利润800万元，带动农户增收2300万元，对于推动农业产业的发展和乡村振兴具有重要意义。（其中脱贫户124户，“三类监测对象”21户）户增收2000元以上，村集体经济收入增加23万元。</t>
        </is>
      </c>
      <c r="O82" s="162" t="inlineStr">
        <is>
          <t>带动产业发展、务工就业、土地流转，壮大集体经济。</t>
        </is>
      </c>
      <c r="P82" s="151" t="n">
        <v>28000</v>
      </c>
      <c r="Q82" s="151" t="inlineStr">
        <is>
          <t>否</t>
        </is>
      </c>
      <c r="R82" s="151" t="inlineStr">
        <is>
          <t>否</t>
        </is>
      </c>
      <c r="S82" s="151" t="inlineStr">
        <is>
          <t>否</t>
        </is>
      </c>
      <c r="T82" s="151" t="inlineStr">
        <is>
          <t>会泽县农业农村局（产业）</t>
        </is>
      </c>
      <c r="U82" s="151" t="inlineStr">
        <is>
          <t>驾车乡人民政府</t>
        </is>
      </c>
      <c r="V82" s="151" t="inlineStr">
        <is>
          <t>是</t>
        </is>
      </c>
      <c r="W82" s="568" t="n">
        <v>46143</v>
      </c>
      <c r="X82" s="569" t="n">
        <v>46386</v>
      </c>
      <c r="Y82" s="519" t="n"/>
      <c r="Z82" s="544" t="n"/>
    </row>
    <row r="83" ht="187" customFormat="1" customHeight="1" s="507">
      <c r="A83" s="151" t="n">
        <v>77</v>
      </c>
      <c r="B83" s="151" t="inlineStr">
        <is>
          <t>产业发展</t>
        </is>
      </c>
      <c r="C83" s="151" t="inlineStr">
        <is>
          <t>加工流通项目</t>
        </is>
      </c>
      <c r="D83" s="151" t="inlineStr">
        <is>
          <t>加工业</t>
        </is>
      </c>
      <c r="E83" s="151" t="inlineStr">
        <is>
          <t>驾车乡当归产业初加工配套设施建设项目</t>
        </is>
      </c>
      <c r="F83" s="151" t="inlineStr">
        <is>
          <t>驾车乡</t>
        </is>
      </c>
      <c r="G83" s="151" t="inlineStr">
        <is>
          <t>驾车村</t>
        </is>
      </c>
      <c r="H83" s="151" t="inlineStr">
        <is>
          <t>新建</t>
        </is>
      </c>
      <c r="I83" s="162" t="inlineStr">
        <is>
          <t>1.新建冷库两层，共计2070立方米（单层：长：20米，宽：11.5米，高：4.5米），单价：700元/立方米，共计144.9万元；建二楼隔层：共计400平方米（包工包料），单价：600元/米2，共计24万元。共计168.9万元。2.安装两台提升机，单价：1.2万元/台，共计2.4万元。3.购置500个托盘，单价：160元/个，共计8万元。4.购置6台搓揉机，单价：9000元/台，共计5.4万元。5.安装1台315千伏安的变压器，共计23万元。6.安装输送带2条（4万）、烘干设备3个（10万）、叉车2套（12万）、盗闸门及监控设备一套（8万），共计34万元。合计241.7万元。</t>
        </is>
      </c>
      <c r="J83" s="151">
        <f>K83+L83+M83</f>
        <v/>
      </c>
      <c r="K83" s="151" t="n">
        <v>242</v>
      </c>
      <c r="L83" s="151" t="n"/>
      <c r="M83" s="151" t="n"/>
      <c r="N83" s="162" t="inlineStr">
        <is>
          <t>项目建成后产权驾车村委会所有，预计项目年收益率为3％，即7.26万元。带动辖区内农户429户（其中脱贫户84户，“三类监测对象”7户）户均增加1500元以上，村集体收入增加5万元。</t>
        </is>
      </c>
      <c r="O83" s="162" t="inlineStr">
        <is>
          <t>带动产业发展、务工就业</t>
        </is>
      </c>
      <c r="P83" s="151" t="n">
        <v>1372</v>
      </c>
      <c r="Q83" s="151" t="inlineStr">
        <is>
          <t>否</t>
        </is>
      </c>
      <c r="R83" s="151" t="inlineStr">
        <is>
          <t>否</t>
        </is>
      </c>
      <c r="S83" s="151" t="inlineStr">
        <is>
          <t>是</t>
        </is>
      </c>
      <c r="T83" s="151" t="inlineStr">
        <is>
          <t>会泽县农业农村局（产业）</t>
        </is>
      </c>
      <c r="U83" s="151" t="inlineStr">
        <is>
          <t>驾车乡人民政府</t>
        </is>
      </c>
      <c r="V83" s="151" t="inlineStr">
        <is>
          <t>是</t>
        </is>
      </c>
      <c r="W83" s="568" t="n">
        <v>46024</v>
      </c>
      <c r="X83" s="569" t="n">
        <v>46358</v>
      </c>
      <c r="Y83" s="151" t="n"/>
      <c r="Z83" s="544" t="n"/>
    </row>
    <row r="84" ht="155" customFormat="1" customHeight="1" s="507">
      <c r="A84" s="151" t="n">
        <v>78</v>
      </c>
      <c r="B84" s="151" t="inlineStr">
        <is>
          <t>产业发展</t>
        </is>
      </c>
      <c r="C84" s="151" t="inlineStr">
        <is>
          <t>生产项目</t>
        </is>
      </c>
      <c r="D84" s="151" t="inlineStr">
        <is>
          <t>种植业基地</t>
        </is>
      </c>
      <c r="E84" s="151" t="inlineStr">
        <is>
          <t>驾车乡小水村中药材基地建设项目</t>
        </is>
      </c>
      <c r="F84" s="151" t="inlineStr">
        <is>
          <t>驾车乡</t>
        </is>
      </c>
      <c r="G84" s="151" t="inlineStr">
        <is>
          <t>小水村</t>
        </is>
      </c>
      <c r="H84" s="151" t="inlineStr">
        <is>
          <t>新建</t>
        </is>
      </c>
      <c r="I84" s="162" t="inlineStr">
        <is>
          <t>1.在小水村小水井1组新建一座300平方米中草药仓储仓库，并配套地磅等相应设施，预计费用70万元。2.在小水村沙河小组龙潭箐建设一个50立方米左右提水池，将水源点水用电力通过管道（1500米）提至小水村对面高点，在最高点建设一个500立方米总蓄水池，再由总蓄水池通过管引（20000米）分流至小水村4个自然村，4个自然村分别建设一个200立方米蓄水池用于中草药种植灌溉，预计费用380万元。3.新建机耕道16.2千米，预计费用972万元。</t>
        </is>
      </c>
      <c r="J84" s="151">
        <f>K84+L84+M84</f>
        <v/>
      </c>
      <c r="K84" s="151" t="n">
        <v>622</v>
      </c>
      <c r="L84" s="151" t="n"/>
      <c r="M84" s="151" t="n"/>
      <c r="N84" s="162" t="inlineStr">
        <is>
          <t>项目覆盖小水村7个村民小组486户1855人，14353亩耕地，项目建成后，带动辖区内农户486户（其中脱贫户92户，“三类监测对象”32户）户均增加1500元以上，方便辖区内农户336户1320人出行及农户种养殖运输。</t>
        </is>
      </c>
      <c r="O84" s="162" t="inlineStr">
        <is>
          <t>土地流转、带动务工就业等</t>
        </is>
      </c>
      <c r="P84" s="151" t="n">
        <v>1855</v>
      </c>
      <c r="Q84" s="151" t="inlineStr">
        <is>
          <t>否</t>
        </is>
      </c>
      <c r="R84" s="151" t="inlineStr">
        <is>
          <t>否</t>
        </is>
      </c>
      <c r="S84" s="151" t="inlineStr">
        <is>
          <t>否</t>
        </is>
      </c>
      <c r="T84" s="151" t="inlineStr">
        <is>
          <t>会泽县农业农村局（产业）</t>
        </is>
      </c>
      <c r="U84" s="151" t="inlineStr">
        <is>
          <t>驾车乡人民政府</t>
        </is>
      </c>
      <c r="V84" s="151" t="inlineStr">
        <is>
          <t>是</t>
        </is>
      </c>
      <c r="W84" s="568" t="n">
        <v>46024</v>
      </c>
      <c r="X84" s="569" t="n">
        <v>46358</v>
      </c>
      <c r="Y84" s="151" t="n"/>
      <c r="Z84" s="544" t="n"/>
    </row>
    <row r="85" ht="293" customFormat="1" customHeight="1" s="507">
      <c r="A85" s="151" t="n">
        <v>79</v>
      </c>
      <c r="B85" s="151" t="inlineStr">
        <is>
          <t>产业发展</t>
        </is>
      </c>
      <c r="C85" s="151" t="inlineStr">
        <is>
          <t>加工流通项目</t>
        </is>
      </c>
      <c r="D85" s="151" t="inlineStr">
        <is>
          <t>加工业</t>
        </is>
      </c>
      <c r="E85" s="151" t="inlineStr">
        <is>
          <t>驾车乡燕麦片生产线建设项目</t>
        </is>
      </c>
      <c r="F85" s="151" t="inlineStr">
        <is>
          <t>驾车乡</t>
        </is>
      </c>
      <c r="G85" s="151" t="inlineStr">
        <is>
          <t>钢厂村</t>
        </is>
      </c>
      <c r="H85" s="151" t="inlineStr">
        <is>
          <t>改扩建</t>
        </is>
      </c>
      <c r="I85" s="524" t="inlineStr">
        <is>
          <t>新增扩充燕麦片加工厂设施设备一套:1.出仓刮板输送机（5.5米）2.风筛清选机3.新型比重分级去石机4.燕麦刷麦机5.自循环风选器6.脱壳机7.刮板输送机8.自循环风选器9.谷糙分离器10.巴基机11.窝眼精选机12.红外色选机13.燕麦分级筛14.八角缓存斗15.大粒仓(组合式料仓)16.小粒仓(组合式料仓)17.麦米包装机18.不锈钢缓存仓容积1.2米319.不锈钢煮麦机ZU*J1.020.不锈钢烘麦机H*J1.021.不锈钢螺旋输送机烘麦机下用22.不锈钢风机14-72-4.5A23.不锈钢旋风沙克龙直径1.2米，下旋55型24.闭风器5升25.燕麦刷麦机26.组合清理筛27.不锈钢切粒机缓存斗80*80*8028.振动筛29.自循环风选器TFXH10030.燕麦彩色色选机5通道31.不锈钢缓存仓容积1.2*332.不锈钢蒸麦机ZN*J2.033.不锈钢調质筒RHG2.034.燕麦压片机Y*YP60035.不锈钢风机4-72-4A36.不锈钢旋风沙克龙直径900，下旋55型
闭风器5升37.不锈钢流化床GLJ1.038.麦片直线筛TZX150×20039.循环风选器TFXH15040.不锈钢风机64-72-5A41.轴流风机4-72-3.6A42.不锈钢风机4-72-4.5A43.防碎Z型提升机ZDZ-5L44.喉式金检机150型45.大包装麦片仓容积2*346.麦片大包装机LKP-2547.磁选器CX12048.闭风器7L49.低速防破碎提升机(高9.5米)50.低速防破碎提升机(高9.5米)51.低速防破碎提升机(高11.5米)52.除尘离心风机53.高压脉冲除尘器54.下脚料组合仓55.螺杆空气压缩机56.蒸汽阀仪表57.蒸汽管道和法兰58.蒸汽分气缸59.蒸汽管道保温材料及安装60.蒸汽管道焊接和安装61.风网管道62.不锈钢流粮管道63.钢材64.电线电缆65.线管、锁母、桥架66.配电柜67.电路安装68.空压机气路安装及材料69.技术服务费70.蒸汽锅炉。</t>
        </is>
      </c>
      <c r="J85" s="151">
        <f>K85+L85+M85</f>
        <v/>
      </c>
      <c r="K85" s="151" t="n">
        <v>260</v>
      </c>
      <c r="L85" s="151" t="n"/>
      <c r="M85" s="151" t="n"/>
      <c r="N85" s="162" t="inlineStr">
        <is>
          <t>燕麦片加工厂项目的实施有助于增加农民收入，项目覆盖驾车乡燕麦种植区域，每年可收购生产10000吨，促进地区产业结构的调整，并为财政税收增收500万元。燕麦的种植和加工能够解决“三农”问题，带动周边高原特色燕麦种植2万余亩，每年生产利润1000万元，带动农户增收2600万元，对于推动农业产业的发展和乡村振兴具有重要意义。（其中脱贫户124户，“三类监测对象”21户）户增收2000元以上，村集体经济收入增加23万元。</t>
        </is>
      </c>
      <c r="O85" s="162" t="inlineStr">
        <is>
          <t>带动产业发展、务工就业、土地流转，壮大集体经济。</t>
        </is>
      </c>
      <c r="P85" s="151" t="n">
        <v>28000</v>
      </c>
      <c r="Q85" s="151" t="inlineStr">
        <is>
          <t>否</t>
        </is>
      </c>
      <c r="R85" s="151" t="inlineStr">
        <is>
          <t>否</t>
        </is>
      </c>
      <c r="S85" s="151" t="inlineStr">
        <is>
          <t>否</t>
        </is>
      </c>
      <c r="T85" s="151" t="inlineStr">
        <is>
          <t>会泽县农业农村局（产业）</t>
        </is>
      </c>
      <c r="U85" s="151" t="inlineStr">
        <is>
          <t>驾车乡人民政府</t>
        </is>
      </c>
      <c r="V85" s="151" t="inlineStr">
        <is>
          <t>是</t>
        </is>
      </c>
      <c r="W85" s="568" t="n">
        <v>46143</v>
      </c>
      <c r="X85" s="569" t="n">
        <v>46386</v>
      </c>
      <c r="Y85" s="151" t="n"/>
      <c r="Z85" s="544" t="n"/>
    </row>
    <row r="86" ht="181" customFormat="1" customHeight="1" s="507">
      <c r="A86" s="151" t="n">
        <v>80</v>
      </c>
      <c r="B86" s="151" t="inlineStr">
        <is>
          <t>产业发展</t>
        </is>
      </c>
      <c r="C86" s="151" t="inlineStr">
        <is>
          <t>生产项目</t>
        </is>
      </c>
      <c r="D86" s="151" t="inlineStr">
        <is>
          <t>种植业基地</t>
        </is>
      </c>
      <c r="E86" s="151" t="inlineStr">
        <is>
          <t>者海镇盖胜村蔬菜产业配套灌溉设施建设项目</t>
        </is>
      </c>
      <c r="F86" s="151" t="inlineStr">
        <is>
          <t>者海镇</t>
        </is>
      </c>
      <c r="G86" s="151" t="inlineStr">
        <is>
          <t>盖胜村</t>
        </is>
      </c>
      <c r="H86" s="151" t="inlineStr">
        <is>
          <t>新建</t>
        </is>
      </c>
      <c r="I86" s="162" t="inlineStr">
        <is>
          <t>围绕盖胜村建设1000亩高原特色蔬菜种植基地，水源为盖胜小(二）型水库，规划建设：1、铺设DN100-150镀锌管长6000米；2、新建100立方蓄水池12座及灌溉相关配套设施；3、规划建设机耕路长2000米，均宽4米，C25混凝土浇筑双边路沿，路面砂石压实厚0.3米；机耕路道路硬化长2000米，均宽4米，C30混凝土浇筑厚0.2米。</t>
        </is>
      </c>
      <c r="J86" s="151">
        <f>K86+L86+M86</f>
        <v/>
      </c>
      <c r="K86" s="151" t="n">
        <v>280</v>
      </c>
      <c r="L86" s="151" t="n"/>
      <c r="M86" s="151" t="n"/>
      <c r="N86" s="162" t="inlineStr">
        <is>
          <t>通过项目的实施，夯实产业基础配套设施建设条件，大力发展辣椒种植，1.项目建成后，产权归盖胜村集体所有，由盖胜村委会行使资产所有权和管护权；2.项目建成后，可解决盖胜1500亩耕地生产用水，种植受益群众687户2271人（其中受益脱贫户256户935人，“三类”监测对象10户41人）。3.项目建成后，按照农业灌溉用水收费，增加村集体经济收入。</t>
        </is>
      </c>
      <c r="O86" s="162" t="inlineStr">
        <is>
          <t>示范带动群众发展产业，带动土地流转1000亩以上，年带动劳动用工2000余人次，受益农户687户2271人。</t>
        </is>
      </c>
      <c r="P86" s="151" t="n">
        <v>2271</v>
      </c>
      <c r="Q86" s="151" t="inlineStr">
        <is>
          <t>否</t>
        </is>
      </c>
      <c r="R86" s="151" t="inlineStr">
        <is>
          <t>否</t>
        </is>
      </c>
      <c r="S86" s="151" t="inlineStr">
        <is>
          <t>否</t>
        </is>
      </c>
      <c r="T86" s="151" t="inlineStr">
        <is>
          <t>会泽县农业农村局（产业）</t>
        </is>
      </c>
      <c r="U86" s="151" t="inlineStr">
        <is>
          <t>者海镇人民政府</t>
        </is>
      </c>
      <c r="V86" s="151" t="inlineStr">
        <is>
          <t>是</t>
        </is>
      </c>
      <c r="W86" s="568" t="n">
        <v>46024</v>
      </c>
      <c r="X86" s="569" t="n">
        <v>46358</v>
      </c>
      <c r="Y86" s="151" t="n"/>
      <c r="Z86" s="544" t="n"/>
    </row>
    <row r="87" ht="172" customFormat="1" customHeight="1" s="507">
      <c r="A87" s="151" t="n">
        <v>81</v>
      </c>
      <c r="B87" s="151" t="inlineStr">
        <is>
          <t>产业发展</t>
        </is>
      </c>
      <c r="C87" s="151" t="inlineStr">
        <is>
          <t>生产项目</t>
        </is>
      </c>
      <c r="D87" s="151" t="inlineStr">
        <is>
          <t>种植业基地</t>
        </is>
      </c>
      <c r="E87" s="151" t="inlineStr">
        <is>
          <t>者海镇盖胜村、陶家村高原特色农业产业配套基础设施建设项目</t>
        </is>
      </c>
      <c r="F87" s="151" t="inlineStr">
        <is>
          <t>者海镇</t>
        </is>
      </c>
      <c r="G87" s="151" t="inlineStr">
        <is>
          <t>盖胜、陶家村</t>
        </is>
      </c>
      <c r="H87" s="151" t="inlineStr">
        <is>
          <t>新建</t>
        </is>
      </c>
      <c r="I87" s="162" t="inlineStr">
        <is>
          <t>围绕盖胜村、陶家村现有的水资源、土地、交通等便利资源，从者海镇盖胜水库取水，规划建设灌溉设施：新建DN250镀锌管8000米，及灌溉相关配套设施。</t>
        </is>
      </c>
      <c r="J87" s="151" t="n">
        <v>380</v>
      </c>
      <c r="K87" s="151" t="n">
        <v>380</v>
      </c>
      <c r="L87" s="151" t="n"/>
      <c r="M87" s="151" t="n"/>
      <c r="N87" s="162" t="inlineStr">
        <is>
          <t>通过项目的实施，大力发展辣椒、万寿菊、工业大麻等农业产业，夯实产业基础配套设施建设条件，1.项目建成后，产权归盖胜村、陶家村集体所有，由盖胜、陶家村委会行使资产所有权和管护权；2.项目建成后，可解决盖胜、陶家村5000亩耕地灌溉条件，受益群众1305户4221人（其中受益脱贫户517户1693人，“三类”监测对象23户90人）。</t>
        </is>
      </c>
      <c r="O87" s="162" t="inlineStr">
        <is>
          <t>示范带动群众发展产业，带动土地流转2000亩以上，年带动劳动用工4000余人次，受益农户1305户4221人。</t>
        </is>
      </c>
      <c r="P87" s="151" t="n">
        <v>4221</v>
      </c>
      <c r="Q87" s="151" t="inlineStr">
        <is>
          <t>否</t>
        </is>
      </c>
      <c r="R87" s="151" t="inlineStr">
        <is>
          <t>否</t>
        </is>
      </c>
      <c r="S87" s="151" t="inlineStr">
        <is>
          <t>否</t>
        </is>
      </c>
      <c r="T87" s="151" t="inlineStr">
        <is>
          <t>会泽县农业农村局（产业）</t>
        </is>
      </c>
      <c r="U87" s="151" t="inlineStr">
        <is>
          <t>者海镇人民政府</t>
        </is>
      </c>
      <c r="V87" s="151" t="inlineStr">
        <is>
          <t>是</t>
        </is>
      </c>
      <c r="W87" s="568" t="n">
        <v>46024</v>
      </c>
      <c r="X87" s="569" t="n">
        <v>46358</v>
      </c>
      <c r="Y87" s="151" t="n"/>
      <c r="Z87" s="544" t="n"/>
    </row>
    <row r="88" ht="192" customFormat="1" customHeight="1" s="507">
      <c r="A88" s="151" t="n">
        <v>82</v>
      </c>
      <c r="B88" s="151" t="inlineStr">
        <is>
          <t>产业发展</t>
        </is>
      </c>
      <c r="C88" s="151" t="inlineStr">
        <is>
          <t>生产项目</t>
        </is>
      </c>
      <c r="D88" s="151" t="inlineStr">
        <is>
          <t>种植业基地</t>
        </is>
      </c>
      <c r="E88" s="151" t="inlineStr">
        <is>
          <t>者海镇陶家村辣椒种植基地产业配套基础设施建设项目</t>
        </is>
      </c>
      <c r="F88" s="151" t="inlineStr">
        <is>
          <t>者海镇</t>
        </is>
      </c>
      <c r="G88" s="151" t="inlineStr">
        <is>
          <t>陶家村</t>
        </is>
      </c>
      <c r="H88" s="151" t="inlineStr">
        <is>
          <t>新建</t>
        </is>
      </c>
      <c r="I88" s="162" t="inlineStr">
        <is>
          <t>围绕陶家村建设2000亩辣椒种植基地，水源为盖胜水库小(二），规划建设灌溉设施：1、新建DN100-150钢管7100米；2、新建200立方米蓄水池5座，需资金380万元；3、新建温氏种猪场至陶家村机耕路砂石铺垫长9000米。</t>
        </is>
      </c>
      <c r="J88" s="151">
        <f>K88+L88+M88</f>
        <v/>
      </c>
      <c r="K88" s="151" t="n">
        <v>280</v>
      </c>
      <c r="L88" s="151" t="n"/>
      <c r="M88" s="151" t="n"/>
      <c r="N88" s="162" t="inlineStr">
        <is>
          <t>通过项目的实施，大力发展辣椒、万寿菊、工业大麻等农业产业，夯实产业基础配套设施建设条件，1.项目建成后，产权归陶家村集体所有，由陶家村委会行使资产所有权和管护权；2.项目建成后，可解决陶家村2000亩耕地生产用水，种植受益群众618户1950人（其中受益脱贫户261户758人，“三类”监测对象13户49人）。3.项目建成后，按照农业灌溉用水收费，增加村集体经济收入。</t>
        </is>
      </c>
      <c r="O88" s="162" t="inlineStr">
        <is>
          <t>示范带动群众发展产业，带动土地流转1000亩以上，年带动劳动用工1500余人次，受益农户618户1950人。</t>
        </is>
      </c>
      <c r="P88" s="151" t="n">
        <v>1950</v>
      </c>
      <c r="Q88" s="151" t="inlineStr">
        <is>
          <t>否</t>
        </is>
      </c>
      <c r="R88" s="151" t="inlineStr">
        <is>
          <t>否</t>
        </is>
      </c>
      <c r="S88" s="151" t="inlineStr">
        <is>
          <t>否</t>
        </is>
      </c>
      <c r="T88" s="151" t="inlineStr">
        <is>
          <t>会泽县农业农村局（产业）</t>
        </is>
      </c>
      <c r="U88" s="151" t="inlineStr">
        <is>
          <t>者海镇人民政府</t>
        </is>
      </c>
      <c r="V88" s="151" t="inlineStr">
        <is>
          <t>是</t>
        </is>
      </c>
      <c r="W88" s="568" t="n">
        <v>46025</v>
      </c>
      <c r="X88" s="569" t="n">
        <v>46359</v>
      </c>
      <c r="Y88" s="151" t="n"/>
      <c r="Z88" s="544" t="n"/>
    </row>
    <row r="89" ht="209" customFormat="1" customHeight="1" s="507">
      <c r="A89" s="151" t="n">
        <v>83</v>
      </c>
      <c r="B89" s="151" t="inlineStr">
        <is>
          <t>产业发展</t>
        </is>
      </c>
      <c r="C89" s="151" t="inlineStr">
        <is>
          <t>生产项目</t>
        </is>
      </c>
      <c r="D89" s="151" t="inlineStr">
        <is>
          <t>养殖业基地</t>
        </is>
      </c>
      <c r="E89" s="151" t="inlineStr">
        <is>
          <t>者海镇犀牛村养殖产业小区配套基础设施建设项目</t>
        </is>
      </c>
      <c r="F89" s="151" t="inlineStr">
        <is>
          <t>者海镇</t>
        </is>
      </c>
      <c r="G89" s="151" t="inlineStr">
        <is>
          <t>犀牛村</t>
        </is>
      </c>
      <c r="H89" s="151" t="inlineStr">
        <is>
          <t>新建</t>
        </is>
      </c>
      <c r="I89" s="162" t="inlineStr">
        <is>
          <t>围绕犀牛村生猪、肉牛养殖小区，规划建设：1、硬化入场道路长2000米、宽4.5米、厚0.2米；新建长500米、高1.2米、均宽0.6米挡土墙；2、养殖场后方护坡需新建长500米、高15米喷浆护坡一道。3、新架设动力线600米、安装变压器250千伏安一台用于饲草料加工。4、郗啟林家门口至孙家河修排水沟长400米、沟净宽宽0.8米、厚0.25米、高0.8米；5、李家彪家至孙家河修排水沟长510米、沟净宽宽0.8米、厚0.25米、高0.8米。</t>
        </is>
      </c>
      <c r="J89" s="151">
        <f>K89+L89+M89</f>
        <v/>
      </c>
      <c r="K89" s="151" t="n">
        <v>185</v>
      </c>
      <c r="L89" s="151" t="n"/>
      <c r="M89" s="151" t="n"/>
      <c r="N89" s="162" t="inlineStr">
        <is>
          <t>项目建成后，产权归犀牛村集体所有，由犀牛村委会行使资产所有权和管护权。通过犀牛村养殖产业小区配套基础设施项目建设，促进犀牛村龚家凹塘6个大型养猪场和村集体肉牛养殖场出行运输方便，年可出栏生猪16000头，产值3200万元；肉牛养殖400头，产值200万元，该项目进一步促进生猪、肉牛养殖产业发展，提高村集体经济收入。受益群众90户310人（其中脱贫户35户140人，“三类”监测对象3户11人）。</t>
        </is>
      </c>
      <c r="O89" s="162" t="inlineStr">
        <is>
          <t>入股分红、土地流转、带动务工就业等</t>
        </is>
      </c>
      <c r="P89" s="151" t="n">
        <v>310</v>
      </c>
      <c r="Q89" s="151" t="inlineStr">
        <is>
          <t>否</t>
        </is>
      </c>
      <c r="R89" s="151" t="n"/>
      <c r="S89" s="151" t="n"/>
      <c r="T89" s="151" t="inlineStr">
        <is>
          <t>会泽县农业农村局（产业）</t>
        </is>
      </c>
      <c r="U89" s="151" t="inlineStr">
        <is>
          <t>者海镇人民政府</t>
        </is>
      </c>
      <c r="V89" s="151" t="inlineStr">
        <is>
          <t>是</t>
        </is>
      </c>
      <c r="W89" s="568" t="n">
        <v>46025</v>
      </c>
      <c r="X89" s="569" t="n">
        <v>46359</v>
      </c>
      <c r="Y89" s="151" t="n"/>
      <c r="Z89" s="544" t="n"/>
    </row>
    <row r="90" ht="172" customFormat="1" customHeight="1" s="507">
      <c r="A90" s="151" t="n">
        <v>84</v>
      </c>
      <c r="B90" s="151" t="inlineStr">
        <is>
          <t>产业发展</t>
        </is>
      </c>
      <c r="C90" s="151" t="inlineStr">
        <is>
          <t>生产项目</t>
        </is>
      </c>
      <c r="D90" s="151" t="inlineStr">
        <is>
          <t>种植业基地</t>
        </is>
      </c>
      <c r="E90" s="151" t="inlineStr">
        <is>
          <t>者海镇三家村、犀牛片区果蔬产业基地农灌设施建设项目</t>
        </is>
      </c>
      <c r="F90" s="151" t="inlineStr">
        <is>
          <t>者海镇</t>
        </is>
      </c>
      <c r="G90" s="151" t="inlineStr">
        <is>
          <t>三家村、犀牛</t>
        </is>
      </c>
      <c r="H90" s="151" t="inlineStr">
        <is>
          <t>新建</t>
        </is>
      </c>
      <c r="I90" s="162" t="inlineStr">
        <is>
          <t>围绕三家村、犀牛村1100亩冬草莓、蔬菜大棚种植基地，规划建设农灌设施，其中：1、新建500立方米蓄水池2座；2、提水泵站房1座；3、种植基地配套铺设PE63管引3000米、PE50管引5000米、PE40管引6000米；4、新建机耕路1条长2000米、宽3.5米，C25混凝土浇筑双边路沿，路面砂石压实0.3米；5、道路建设长400米、宽3.5米、C25混凝土浇筑厚0.2米；6、毛石支砌挡墙长400米、均宽0.6米、高1.2米。需资金280万元。</t>
        </is>
      </c>
      <c r="J90" s="151">
        <f>K90+L90+M90</f>
        <v/>
      </c>
      <c r="K90" s="151" t="n">
        <v>280</v>
      </c>
      <c r="L90" s="151" t="n"/>
      <c r="M90" s="151" t="n"/>
      <c r="N90" s="162" t="inlineStr">
        <is>
          <t>通过项目的实施，夯实产业基础配套设施建设条件，1.项目建成后，产权归三家村、犀牛村集体所有，由犀牛村委会行使资产所有权和管护权；2.项目建成后，可覆盖三家村、犀牛1100亩果蔬种植受益群众282户976人（其中受益脱贫户115户364人，“三类”监测对象6户18人）。</t>
        </is>
      </c>
      <c r="O90" s="162" t="inlineStr">
        <is>
          <t>依托犀合、磨山、林晶科、绿垚、兴荣、荣恒等规模种植合作社，群策群力示范带动群众发展蔬菜、冬草莓产业，带动土地流转1100亩以上，年带动劳动用工2300余人次，受益农户282户976人。</t>
        </is>
      </c>
      <c r="P90" s="151" t="n">
        <v>976</v>
      </c>
      <c r="Q90" s="151" t="inlineStr">
        <is>
          <t>否</t>
        </is>
      </c>
      <c r="R90" s="151" t="inlineStr">
        <is>
          <t>否</t>
        </is>
      </c>
      <c r="S90" s="151" t="inlineStr">
        <is>
          <t>否</t>
        </is>
      </c>
      <c r="T90" s="151" t="inlineStr">
        <is>
          <t>会泽县农业农村局（产业）</t>
        </is>
      </c>
      <c r="U90" s="151" t="inlineStr">
        <is>
          <t>者海镇人民政府</t>
        </is>
      </c>
      <c r="V90" s="151" t="inlineStr">
        <is>
          <t>是</t>
        </is>
      </c>
      <c r="W90" s="568" t="n">
        <v>46026</v>
      </c>
      <c r="X90" s="569" t="n">
        <v>46360</v>
      </c>
      <c r="Y90" s="151" t="n"/>
      <c r="Z90" s="544" t="n"/>
    </row>
    <row r="91" ht="178" customFormat="1" customHeight="1" s="507">
      <c r="A91" s="151" t="n">
        <v>85</v>
      </c>
      <c r="B91" s="151" t="inlineStr">
        <is>
          <t>产业发展</t>
        </is>
      </c>
      <c r="C91" s="151" t="inlineStr">
        <is>
          <t>生产项目</t>
        </is>
      </c>
      <c r="D91" s="151" t="inlineStr">
        <is>
          <t>种植业基地</t>
        </is>
      </c>
      <c r="E91" s="151" t="inlineStr">
        <is>
          <t>者海镇东片区产业结构调整管道引水输水灌溉项目</t>
        </is>
      </c>
      <c r="F91" s="151" t="inlineStr">
        <is>
          <t>者海镇</t>
        </is>
      </c>
      <c r="G91" s="151" t="inlineStr">
        <is>
          <t>发基、拖木、犀牛村</t>
        </is>
      </c>
      <c r="H91" s="151" t="inlineStr">
        <is>
          <t>新建</t>
        </is>
      </c>
      <c r="I91" s="162" t="inlineStr">
        <is>
          <t>围绕者海镇三家村、犀牛村、拖木村农业产业发展缺水问题，规划建设农灌设施，其中：1、从石河村至拖木村新建原水引水输水管，DN250镀锌管长11.0千米；2、新建配水管道工程，DN100~DN150镀锌管总长7.2千米及配套设施。</t>
        </is>
      </c>
      <c r="J91" s="151">
        <f>K91+L91+M91</f>
        <v/>
      </c>
      <c r="K91" s="151" t="n">
        <v>200</v>
      </c>
      <c r="L91" s="151" t="n"/>
      <c r="M91" s="151" t="n"/>
      <c r="N91" s="524" t="inlineStr">
        <is>
          <t>通过项目的实施，夯实产业基础配套设施建设条件，1.项目建成后，产权归发基、拖木、犀牛村集体所有，由发基、拖木、犀牛村委会行使资产所有权和管护权；2.项目建成后满足灌溉范围内33900亩耕地的灌溉用水需求，可发展辣椒等蔬菜种植2000亩、万寿菊种植2500亩、工业大麻2000亩，冬草莓500亩等农业产业，受益群众3451户11744人（其中受益脱贫户1298户4636人，“三类”监测对象90户337人）。受益群众3451户11744人（其中受益脱贫户1298户4636人，“三类”监测对象90户337人）。3.项目建成后，按照农业灌溉用水收费，增加村集体经济收入。</t>
        </is>
      </c>
      <c r="O91" s="162" t="inlineStr">
        <is>
          <t>依托犀合、绿贝、舒刚、磨山、林晶科等规模种植专业合作社，群策群力示范带动群众发展万寿菊、烤烟、冬草莓、蔬菜产业，带动土地流转5000亩以上，年带动劳动用工3000余人次，受益农户3451户11744人。</t>
        </is>
      </c>
      <c r="P91" s="151" t="n">
        <v>11744</v>
      </c>
      <c r="Q91" s="151" t="inlineStr">
        <is>
          <t>否</t>
        </is>
      </c>
      <c r="R91" s="151" t="inlineStr">
        <is>
          <t>否</t>
        </is>
      </c>
      <c r="S91" s="151" t="inlineStr">
        <is>
          <t>否</t>
        </is>
      </c>
      <c r="T91" s="151" t="inlineStr">
        <is>
          <t>会泽县农业农村局（产业）</t>
        </is>
      </c>
      <c r="U91" s="151" t="inlineStr">
        <is>
          <t>者海镇人民政府</t>
        </is>
      </c>
      <c r="V91" s="151" t="inlineStr">
        <is>
          <t>是</t>
        </is>
      </c>
      <c r="W91" s="568" t="n">
        <v>46028</v>
      </c>
      <c r="X91" s="569" t="n">
        <v>46362</v>
      </c>
      <c r="Y91" s="151" t="n"/>
      <c r="Z91" s="544" t="n"/>
    </row>
    <row r="92" ht="192" customFormat="1" customHeight="1" s="507">
      <c r="A92" s="151" t="n">
        <v>86</v>
      </c>
      <c r="B92" s="151" t="inlineStr">
        <is>
          <t>产业发展</t>
        </is>
      </c>
      <c r="C92" s="151" t="inlineStr">
        <is>
          <t>生产项目</t>
        </is>
      </c>
      <c r="D92" s="151" t="inlineStr">
        <is>
          <t>种植业基地</t>
        </is>
      </c>
      <c r="E92" s="151" t="inlineStr">
        <is>
          <t>者海镇发基村产业配套灌溉设施建设项目</t>
        </is>
      </c>
      <c r="F92" s="151" t="inlineStr">
        <is>
          <t>者海镇</t>
        </is>
      </c>
      <c r="G92" s="151" t="inlineStr">
        <is>
          <t>发基村一至七组</t>
        </is>
      </c>
      <c r="H92" s="151" t="inlineStr">
        <is>
          <t>新建</t>
        </is>
      </c>
      <c r="I92" s="162" t="inlineStr">
        <is>
          <t>依托者海镇发基村润发小坝塘(库容3万方)，解决发基、拖木、犀牛、新村500亩冬草莓产业灌溉问题，规划建设：1、新建DN100镀锌管2条，长3600米，115元/米，需资金41.4万元。其中，发基村三叉沟至一组荣国宇户长1200米；发基村四组李福选户至拖木村李发品-（孙家河）孙天方出路口-孙发宽（路口-甘书刚（草莓基地）长2400米；2、铺设DN50镀锌管长300米，60元/米，需资金1.8万元。3、建4平方米的闸阀房1座，安装DN100闸阀2个，水表2个；DN50闸阀20个，需资金2.4万元。4、铺设管道路面切割250米，16元/米、小计：0.4万元。</t>
        </is>
      </c>
      <c r="J92" s="151">
        <f>K92+L92+M92</f>
        <v/>
      </c>
      <c r="K92" s="151" t="n">
        <v>46</v>
      </c>
      <c r="L92" s="151" t="n"/>
      <c r="M92" s="151" t="n"/>
      <c r="N92" s="162" t="inlineStr">
        <is>
          <t>通过项目的实施，提升水利设施服务功能，1.项目建成后，产权归发基村集体所有，由发基村委会行使资产所有权和管护权；2.项目建成后，解决发基、拖木、犀牛、新村500亩冬草莓产业灌溉问题，辐射灌溉面积3000亩。受益群众400户1530人（其中受益脱贫户185户798人，“三类”监测对象8户35人）。3.项目建成后，按照农业灌溉用水收费，增加村集体经济收入。</t>
        </is>
      </c>
      <c r="O92" s="162" t="inlineStr">
        <is>
          <t>依托会泽绿贝种植专业合作社、会泽硕裕种植有限公司等示范带动群众发展冬草莓产业，带动土地流转500亩以上，年带动劳动用工2200余人次，受益农户400户1530人。</t>
        </is>
      </c>
      <c r="P92" s="151" t="n">
        <v>1530</v>
      </c>
      <c r="Q92" s="151" t="inlineStr">
        <is>
          <t>否</t>
        </is>
      </c>
      <c r="R92" s="151" t="inlineStr">
        <is>
          <t>否</t>
        </is>
      </c>
      <c r="S92" s="151" t="inlineStr">
        <is>
          <t>否</t>
        </is>
      </c>
      <c r="T92" s="151" t="inlineStr">
        <is>
          <t>会泽县农业农村局（产业）</t>
        </is>
      </c>
      <c r="U92" s="151" t="inlineStr">
        <is>
          <t>者海镇人民政府</t>
        </is>
      </c>
      <c r="V92" s="151" t="inlineStr">
        <is>
          <t>是</t>
        </is>
      </c>
      <c r="W92" s="568" t="n">
        <v>46029</v>
      </c>
      <c r="X92" s="569" t="n">
        <v>46363</v>
      </c>
      <c r="Y92" s="151" t="n"/>
      <c r="Z92" s="544" t="n"/>
    </row>
    <row r="93" ht="157" customFormat="1" customHeight="1" s="507">
      <c r="A93" s="151" t="n">
        <v>87</v>
      </c>
      <c r="B93" s="151" t="inlineStr">
        <is>
          <t>产业发展</t>
        </is>
      </c>
      <c r="C93" s="151" t="inlineStr">
        <is>
          <t>生产项目</t>
        </is>
      </c>
      <c r="D93" s="151" t="inlineStr">
        <is>
          <t>种植业基地</t>
        </is>
      </c>
      <c r="E93" s="151" t="inlineStr">
        <is>
          <t>者海镇五里牌村草莓现代化农业基础设施建设项目</t>
        </is>
      </c>
      <c r="F93" s="151" t="inlineStr">
        <is>
          <t>者海镇</t>
        </is>
      </c>
      <c r="G93" s="151" t="inlineStr">
        <is>
          <t>五里牌村</t>
        </is>
      </c>
      <c r="H93" s="151" t="inlineStr">
        <is>
          <t>新建</t>
        </is>
      </c>
      <c r="I93" s="162" t="inlineStr">
        <is>
          <t>围绕五里牌村118亩草莓种植基地，规划新建30亩草莓育苗连体大棚，建水肥一体化设备两套，新建排水沟渠2条长1000米，沟深0.8米，沟宽0.8米，共需资金160万元。</t>
        </is>
      </c>
      <c r="J93" s="151">
        <f>K93+L93+M93</f>
        <v/>
      </c>
      <c r="K93" s="151" t="n">
        <v>160</v>
      </c>
      <c r="L93" s="151" t="n"/>
      <c r="M93" s="151" t="n"/>
      <c r="N93" s="162" t="inlineStr">
        <is>
          <t>通过项目的实施，夯实产业基础配套设施建设条件，1.项目建成后，产权归五里牌村集体所有，由五里牌村委会行使资产所有权和管护权；2.项目建成后，可解决五里牌村118亩草莓产业提升。受益群众500户1871人（其中受益脱贫户14户50人，“三类”监测对象3户15人）。</t>
        </is>
      </c>
      <c r="O93" s="162" t="inlineStr">
        <is>
          <t>依托会泽晨杰农业科技有限公司示范带动群众发展草莓产业，带动土地流转500亩以上，年带动劳动用工3500余人次，受益农户500户1871人。</t>
        </is>
      </c>
      <c r="P93" s="151" t="n">
        <v>1871</v>
      </c>
      <c r="Q93" s="151" t="inlineStr">
        <is>
          <t>否</t>
        </is>
      </c>
      <c r="R93" s="151" t="inlineStr">
        <is>
          <t>否</t>
        </is>
      </c>
      <c r="S93" s="151" t="inlineStr">
        <is>
          <t>否</t>
        </is>
      </c>
      <c r="T93" s="151" t="inlineStr">
        <is>
          <t>会泽县农业农村局（产业）</t>
        </is>
      </c>
      <c r="U93" s="151" t="inlineStr">
        <is>
          <t>者海镇人民政府</t>
        </is>
      </c>
      <c r="V93" s="151" t="inlineStr">
        <is>
          <t>是</t>
        </is>
      </c>
      <c r="W93" s="568" t="n">
        <v>46032</v>
      </c>
      <c r="X93" s="569" t="n">
        <v>46366</v>
      </c>
      <c r="Y93" s="151" t="n"/>
      <c r="Z93" s="544" t="n"/>
    </row>
    <row r="94" ht="138" customFormat="1" customHeight="1" s="507">
      <c r="A94" s="151" t="n">
        <v>88</v>
      </c>
      <c r="B94" s="151" t="inlineStr">
        <is>
          <t>产业发展</t>
        </is>
      </c>
      <c r="C94" s="151" t="inlineStr">
        <is>
          <t>生产项目</t>
        </is>
      </c>
      <c r="D94" s="151" t="inlineStr">
        <is>
          <t>种植业基地</t>
        </is>
      </c>
      <c r="E94" s="151" t="inlineStr">
        <is>
          <t>者海镇三多多村蔬菜产业配套基础设施建设项目</t>
        </is>
      </c>
      <c r="F94" s="151" t="inlineStr">
        <is>
          <t>者海镇</t>
        </is>
      </c>
      <c r="G94" s="151" t="inlineStr">
        <is>
          <t>三多多村</t>
        </is>
      </c>
      <c r="H94" s="151" t="inlineStr">
        <is>
          <t>新建</t>
        </is>
      </c>
      <c r="I94" s="162" t="inlineStr">
        <is>
          <t>围绕三多多村1000亩雪莲果、蔬菜种植等产业基地，规划建设：1.新建产业道路硬化长2000米、宽3.5米，C25混凝土浇筑厚0.2米，配套浇筑排水沟1000米；2、新建砂石路长5000米，均宽3米。</t>
        </is>
      </c>
      <c r="J94" s="151">
        <f>K94+L94+M94</f>
        <v/>
      </c>
      <c r="K94" s="151" t="n">
        <v>250</v>
      </c>
      <c r="L94" s="151" t="n"/>
      <c r="M94" s="151" t="n"/>
      <c r="N94" s="162" t="inlineStr">
        <is>
          <t>项目建成后，产权归三多多村集体所有，由三多多村委会行使资产所有权和管护权。围绕三多多村1000亩雪莲果、蔬菜等种植产业基地，解决种植产业发展道路通行困难问题，为群众增收。受益群众120户410人（其中脱贫户65户208人，“三类”监测对象15户50人）。</t>
        </is>
      </c>
      <c r="O94" s="162" t="inlineStr">
        <is>
          <t>依托余洋洋种植有限公司示范带动群众发展草莓产业，带动土地流转500亩以上，年带动劳动用工3000余人次，受益农户350户1275人。</t>
        </is>
      </c>
      <c r="P94" s="151" t="n">
        <v>410</v>
      </c>
      <c r="Q94" s="151" t="inlineStr">
        <is>
          <t>否</t>
        </is>
      </c>
      <c r="R94" s="151" t="inlineStr">
        <is>
          <t>否</t>
        </is>
      </c>
      <c r="S94" s="151" t="inlineStr">
        <is>
          <t>否</t>
        </is>
      </c>
      <c r="T94" s="151" t="inlineStr">
        <is>
          <t>会泽县农业农村局（产业）</t>
        </is>
      </c>
      <c r="U94" s="151" t="inlineStr">
        <is>
          <t>者海镇人民政府</t>
        </is>
      </c>
      <c r="V94" s="151" t="inlineStr">
        <is>
          <t>是</t>
        </is>
      </c>
      <c r="W94" s="568" t="n">
        <v>46033</v>
      </c>
      <c r="X94" s="569" t="n">
        <v>46367</v>
      </c>
      <c r="Y94" s="151" t="n"/>
      <c r="Z94" s="544" t="n"/>
    </row>
    <row r="95" ht="168" customFormat="1" customHeight="1" s="507">
      <c r="A95" s="151" t="n">
        <v>89</v>
      </c>
      <c r="B95" s="151" t="inlineStr">
        <is>
          <t>产业发展</t>
        </is>
      </c>
      <c r="C95" s="151" t="inlineStr">
        <is>
          <t>生产项目</t>
        </is>
      </c>
      <c r="D95" s="151" t="inlineStr">
        <is>
          <t>种植业基地</t>
        </is>
      </c>
      <c r="E95" s="151" t="inlineStr">
        <is>
          <t>者海镇拖木村万寿菊产业配套基础设施建设项目</t>
        </is>
      </c>
      <c r="F95" s="151" t="inlineStr">
        <is>
          <t>者海镇</t>
        </is>
      </c>
      <c r="G95" s="151" t="inlineStr">
        <is>
          <t>拖木</t>
        </is>
      </c>
      <c r="H95" s="151" t="inlineStr">
        <is>
          <t>新建</t>
        </is>
      </c>
      <c r="I95" s="162" t="inlineStr">
        <is>
          <t>围绕拖木村1500亩万寿菊、草莓种植等产业基地，规划建设：1.新修拖木村委会至石坪子产业道路长600米、宽5米、C25混凝土浇筑厚0.2米，浇筑排水沟500米。2.新修拖木村委会孙家老宅至犀牛村产业道路长400米、宽5米、厚0.2米。3.硬化产业道路1条长1400米、宽5米，C25混凝土浇筑厚0.2米，共计7000平方米；新建沟渠一条，长1400米，宽1.5米，深2米；4.浇筑排水沟400米。</t>
        </is>
      </c>
      <c r="J95" s="151">
        <f>K95+L95+M95</f>
        <v/>
      </c>
      <c r="K95" s="151" t="n">
        <v>260</v>
      </c>
      <c r="L95" s="151" t="n"/>
      <c r="M95" s="151" t="n"/>
      <c r="N95" s="162" t="inlineStr">
        <is>
          <t>项目建成后，产权归拖木村集体所有，由拖木村委会行使资产所有权和管护权。通过利用拖木村流转土地种植万寿菊、草莓1500亩，建成后农村基础设施服务功能进一步完善，万寿菊产业发展进一步提升，群众生产生活水平显著提高。受益人口290户1060人，（其中脱贫户135户580人，“三类”监测对象21户89人）。</t>
        </is>
      </c>
      <c r="O95" s="162" t="inlineStr">
        <is>
          <t>带动产业发展</t>
        </is>
      </c>
      <c r="P95" s="151" t="n">
        <v>1060</v>
      </c>
      <c r="Q95" s="151" t="inlineStr">
        <is>
          <t>否</t>
        </is>
      </c>
      <c r="R95" s="151" t="inlineStr">
        <is>
          <t>否</t>
        </is>
      </c>
      <c r="S95" s="151" t="inlineStr">
        <is>
          <t>否</t>
        </is>
      </c>
      <c r="T95" s="151" t="inlineStr">
        <is>
          <t>会泽县农业农村局（产业）</t>
        </is>
      </c>
      <c r="U95" s="151" t="inlineStr">
        <is>
          <t>者海镇人民政府</t>
        </is>
      </c>
      <c r="V95" s="151" t="inlineStr">
        <is>
          <t>是</t>
        </is>
      </c>
      <c r="W95" s="568" t="n">
        <v>46034</v>
      </c>
      <c r="X95" s="569" t="n">
        <v>46368</v>
      </c>
      <c r="Y95" s="151" t="n"/>
      <c r="Z95" s="544" t="n"/>
    </row>
    <row r="96" ht="156" customFormat="1" customHeight="1" s="507">
      <c r="A96" s="151" t="n">
        <v>90</v>
      </c>
      <c r="B96" s="151" t="inlineStr">
        <is>
          <t>产业发展</t>
        </is>
      </c>
      <c r="C96" s="151" t="inlineStr">
        <is>
          <t>生产项目</t>
        </is>
      </c>
      <c r="D96" s="151" t="inlineStr">
        <is>
          <t>种植业基地</t>
        </is>
      </c>
      <c r="E96" s="151" t="inlineStr">
        <is>
          <t>者海镇多发村五、六、七、八组辣椒种植基地产业配套基础设施建设项目</t>
        </is>
      </c>
      <c r="F96" s="151" t="inlineStr">
        <is>
          <t>者海镇</t>
        </is>
      </c>
      <c r="G96" s="151" t="inlineStr">
        <is>
          <t>多发村</t>
        </is>
      </c>
      <c r="H96" s="151" t="inlineStr">
        <is>
          <t>新建</t>
        </is>
      </c>
      <c r="I96" s="162" t="inlineStr">
        <is>
          <t>围绕多发村1200亩辣椒种植基地，新建产业道路6.3千米，其中：1、规划新建砂石机耕路1条长2500米，均宽3米；2、新建硬化道路3条长3800米，均宽4.5米，C25混凝土浇筑厚0.2米。</t>
        </is>
      </c>
      <c r="J96" s="151">
        <f>K96+L96+M96</f>
        <v/>
      </c>
      <c r="K96" s="151" t="n">
        <v>270</v>
      </c>
      <c r="L96" s="151" t="n"/>
      <c r="M96" s="151" t="n"/>
      <c r="N96" s="162" t="inlineStr">
        <is>
          <t>项目建成后，产权归多发村集体所有，由多发村委会行使资产所有权和管护权。围绕多发村1200亩辣椒种植基地，依托多发村的气候条件优势及便捷的灌溉条件，解决种植产业发展道路通行困难问题，为群众增收。受益人口240户860人，（其中脱贫户130户570人，“三类”监测对象9户37人）。</t>
        </is>
      </c>
      <c r="O96" s="162" t="inlineStr">
        <is>
          <t>解决生产生活，产业发展问题</t>
        </is>
      </c>
      <c r="P96" s="151" t="n">
        <v>860</v>
      </c>
      <c r="Q96" s="151" t="inlineStr">
        <is>
          <t>否</t>
        </is>
      </c>
      <c r="R96" s="151" t="inlineStr">
        <is>
          <t>否</t>
        </is>
      </c>
      <c r="S96" s="151" t="inlineStr">
        <is>
          <t>否</t>
        </is>
      </c>
      <c r="T96" s="151" t="inlineStr">
        <is>
          <t>会泽县农业农村局（产业）</t>
        </is>
      </c>
      <c r="U96" s="151" t="inlineStr">
        <is>
          <t>者海镇人民政府</t>
        </is>
      </c>
      <c r="V96" s="151" t="inlineStr">
        <is>
          <t>是</t>
        </is>
      </c>
      <c r="W96" s="568" t="n">
        <v>46035</v>
      </c>
      <c r="X96" s="569" t="n">
        <v>46369</v>
      </c>
      <c r="Y96" s="151" t="n"/>
      <c r="Z96" s="544" t="n"/>
    </row>
    <row r="97" ht="155" customFormat="1" customHeight="1" s="507">
      <c r="A97" s="151" t="n">
        <v>91</v>
      </c>
      <c r="B97" s="151" t="inlineStr">
        <is>
          <t>产业发展</t>
        </is>
      </c>
      <c r="C97" s="151" t="inlineStr">
        <is>
          <t>生产项目</t>
        </is>
      </c>
      <c r="D97" s="151" t="inlineStr">
        <is>
          <t>种植业基地</t>
        </is>
      </c>
      <c r="E97" s="151" t="inlineStr">
        <is>
          <t>者海镇阿依卡村万寿菊产业配套基础设施建设项目</t>
        </is>
      </c>
      <c r="F97" s="151" t="inlineStr">
        <is>
          <t>者海镇</t>
        </is>
      </c>
      <c r="G97" s="151" t="inlineStr">
        <is>
          <t>阿依卡</t>
        </is>
      </c>
      <c r="H97" s="151" t="inlineStr">
        <is>
          <t>新建</t>
        </is>
      </c>
      <c r="I97" s="162" t="inlineStr">
        <is>
          <t>围绕阿依卡村1000亩万寿菊种植基地，规划建设：新建产业道路1.85千米，其中：卷槽河西岸砂石机耕路长800米，均宽4米，支砌毛石挡墙长950米、宽1米、高3米。新建徐家河下段机耕路，长250米，挡墙长350米、高1米、宽0.5米。杨家河下段机耕路，长800米，支砌毛石挡墙长400米、高2米、宽0.75米。</t>
        </is>
      </c>
      <c r="J97" s="151">
        <f>K97+L97+M97</f>
        <v/>
      </c>
      <c r="K97" s="151" t="n">
        <v>160</v>
      </c>
      <c r="L97" s="151" t="n"/>
      <c r="M97" s="151" t="n"/>
      <c r="N97" s="162" t="inlineStr">
        <is>
          <t>项目建成后，产权归阿依卡村集体所有，由阿依卡村委会行使资产所有权和管护权。通过卷槽河西岸机耕路建设，计划发展种植万寿菊、工业大麻面积1000亩，解决村民耕作条件，同时改善提升人居环境。受益群众240户810人（其中脱贫户105户360人，“三类”监测对象10户42人）。</t>
        </is>
      </c>
      <c r="O97" s="162" t="inlineStr">
        <is>
          <t>解决生产生活，产业发展问题</t>
        </is>
      </c>
      <c r="P97" s="151" t="n">
        <v>810</v>
      </c>
      <c r="Q97" s="151" t="inlineStr">
        <is>
          <t>否</t>
        </is>
      </c>
      <c r="R97" s="151" t="inlineStr">
        <is>
          <t>否</t>
        </is>
      </c>
      <c r="S97" s="151" t="inlineStr">
        <is>
          <t>否</t>
        </is>
      </c>
      <c r="T97" s="151" t="inlineStr">
        <is>
          <t>会泽县农业农村局（产业）</t>
        </is>
      </c>
      <c r="U97" s="151" t="inlineStr">
        <is>
          <t>者海镇人民政府</t>
        </is>
      </c>
      <c r="V97" s="151" t="inlineStr">
        <is>
          <t>是</t>
        </is>
      </c>
      <c r="W97" s="568" t="n">
        <v>46036</v>
      </c>
      <c r="X97" s="569" t="n">
        <v>46370</v>
      </c>
      <c r="Y97" s="151" t="n"/>
      <c r="Z97" s="544" t="n"/>
    </row>
    <row r="98" ht="169" customFormat="1" customHeight="1" s="507">
      <c r="A98" s="151" t="n">
        <v>92</v>
      </c>
      <c r="B98" s="151" t="inlineStr">
        <is>
          <t>产业发展</t>
        </is>
      </c>
      <c r="C98" s="151" t="inlineStr">
        <is>
          <t>生产项目</t>
        </is>
      </c>
      <c r="D98" s="151" t="inlineStr">
        <is>
          <t>种植业基地</t>
        </is>
      </c>
      <c r="E98" s="151" t="inlineStr">
        <is>
          <t>者海镇付家村蔬菜产业配套基础设施建设项目</t>
        </is>
      </c>
      <c r="F98" s="151" t="inlineStr">
        <is>
          <t>者海镇</t>
        </is>
      </c>
      <c r="G98" s="151" t="inlineStr">
        <is>
          <t>付家村</t>
        </is>
      </c>
      <c r="H98" s="151" t="inlineStr">
        <is>
          <t>新建</t>
        </is>
      </c>
      <c r="I98" s="162" t="inlineStr">
        <is>
          <t>围绕付家村2000亩万寿菊、蔬菜种植等产业基地，规划建设：1、大木匠沟至小木匠沟产业道路硬化2000米，宽3.5米，C25混凝土浇筑厚0.2米。英家坡至刘青本家背后硬化道路1000米，宽3.5米，C25混凝土浇筑厚0.2米。2、新建王家坟脑包至漆树洼子、老白岩至大荒地产业砂石路2条，长3600米、宽4米。</t>
        </is>
      </c>
      <c r="J98" s="151">
        <f>K98+L98+M98</f>
        <v/>
      </c>
      <c r="K98" s="151" t="n">
        <v>300</v>
      </c>
      <c r="L98" s="151" t="n"/>
      <c r="M98" s="151" t="n"/>
      <c r="N98" s="162" t="inlineStr">
        <is>
          <t>项目建成后，产权归付家村集体所有，由付家村委会行使资产所有权和管护权。通过项目建设，解决村民运输的条件，促进农村经济发展，依托现有农业种植公司，带动本村产业发展规模化种植，带动村内劳动力就地就近稳定务工就业。受益群众250户830人（其中脱贫户129户460人，“三类”监测对象7户39人）。</t>
        </is>
      </c>
      <c r="O98" s="162" t="inlineStr">
        <is>
          <t>解决生产生活，产业发展问题</t>
        </is>
      </c>
      <c r="P98" s="151" t="n">
        <v>830</v>
      </c>
      <c r="Q98" s="151" t="inlineStr">
        <is>
          <t>否</t>
        </is>
      </c>
      <c r="R98" s="151" t="inlineStr">
        <is>
          <t>否</t>
        </is>
      </c>
      <c r="S98" s="151" t="inlineStr">
        <is>
          <t>否</t>
        </is>
      </c>
      <c r="T98" s="151" t="inlineStr">
        <is>
          <t>会泽县农业农村局（产业）</t>
        </is>
      </c>
      <c r="U98" s="151" t="inlineStr">
        <is>
          <t>者海镇人民政府</t>
        </is>
      </c>
      <c r="V98" s="151" t="inlineStr">
        <is>
          <t>是</t>
        </is>
      </c>
      <c r="W98" s="568" t="n">
        <v>46037</v>
      </c>
      <c r="X98" s="569" t="n">
        <v>46371</v>
      </c>
      <c r="Y98" s="151" t="n"/>
      <c r="Z98" s="544" t="n"/>
    </row>
    <row r="99" ht="88" customFormat="1" customHeight="1" s="507">
      <c r="A99" s="151" t="n">
        <v>93</v>
      </c>
      <c r="B99" s="151" t="inlineStr">
        <is>
          <t>产业发展</t>
        </is>
      </c>
      <c r="C99" s="151" t="inlineStr">
        <is>
          <t>生产项目</t>
        </is>
      </c>
      <c r="D99" s="151" t="inlineStr">
        <is>
          <t>种植业基地</t>
        </is>
      </c>
      <c r="E99" s="151" t="inlineStr">
        <is>
          <t>大海乡炭棚村粮食产业配套基础设施建设项目</t>
        </is>
      </c>
      <c r="F99" s="151" t="inlineStr">
        <is>
          <t>大海乡</t>
        </is>
      </c>
      <c r="G99" s="151" t="inlineStr">
        <is>
          <t>炭棚村</t>
        </is>
      </c>
      <c r="H99" s="151" t="inlineStr">
        <is>
          <t>新建</t>
        </is>
      </c>
      <c r="I99" s="162" t="inlineStr">
        <is>
          <t>在炭棚村椅子凹、庞家村、包谷地三个小组新建机耕路5条2.7千米，其中有0.78千米用厚20厘米C25砼硬化，300立方米水池2个，DN100毫米镀锌管800米，DN80毫米镀锌管有5000米，DN50毫米镀锌管2700米，总投资300万元。</t>
        </is>
      </c>
      <c r="J99" s="151">
        <f>K99+L99+M99</f>
        <v/>
      </c>
      <c r="K99" s="151" t="n">
        <v>300</v>
      </c>
      <c r="L99" s="151" t="n"/>
      <c r="M99" s="151" t="n"/>
      <c r="N99" s="162" t="inlineStr">
        <is>
          <t>项目建成后，辖区内247户725人灌溉得到有效保障，户均增收2000元。</t>
        </is>
      </c>
      <c r="O99" s="162" t="inlineStr">
        <is>
          <t>带动产业发展，带动村民增收</t>
        </is>
      </c>
      <c r="P99" s="151" t="n">
        <v>725</v>
      </c>
      <c r="Q99" s="151" t="inlineStr">
        <is>
          <t>否</t>
        </is>
      </c>
      <c r="R99" s="151" t="inlineStr">
        <is>
          <t>否</t>
        </is>
      </c>
      <c r="S99" s="151" t="inlineStr">
        <is>
          <t>否</t>
        </is>
      </c>
      <c r="T99" s="151" t="inlineStr">
        <is>
          <t>会泽县农业农村局（产业）</t>
        </is>
      </c>
      <c r="U99" s="151" t="inlineStr">
        <is>
          <t>大海乡人民政府</t>
        </is>
      </c>
      <c r="V99" s="151" t="inlineStr">
        <is>
          <t>是</t>
        </is>
      </c>
      <c r="W99" s="568" t="n">
        <v>46043</v>
      </c>
      <c r="X99" s="569" t="n">
        <v>46377</v>
      </c>
      <c r="Y99" s="151" t="n"/>
      <c r="Z99" s="544" t="n"/>
    </row>
    <row r="100" ht="276" customFormat="1" customHeight="1" s="507">
      <c r="A100" s="151" t="n">
        <v>94</v>
      </c>
      <c r="B100" s="151" t="inlineStr">
        <is>
          <t>产业发展</t>
        </is>
      </c>
      <c r="C100" s="151" t="inlineStr">
        <is>
          <t>生产项目</t>
        </is>
      </c>
      <c r="D100" s="151" t="inlineStr">
        <is>
          <t>种植业基地</t>
        </is>
      </c>
      <c r="E100" s="151" t="inlineStr">
        <is>
          <t>待补镇安康草莓产业园区配套设施建设项目</t>
        </is>
      </c>
      <c r="F100" s="151" t="inlineStr">
        <is>
          <t>待补镇</t>
        </is>
      </c>
      <c r="G100" s="151" t="inlineStr">
        <is>
          <t>歹咩村委会</t>
        </is>
      </c>
      <c r="H100" s="151" t="inlineStr">
        <is>
          <t>新建</t>
        </is>
      </c>
      <c r="I100" s="162" t="inlineStr">
        <is>
          <t>待补镇安康草莓产业园区配套设施建设项目，主要为车间配套建设安装工程，包括电力系统配套(电缆3500米、电闸安装等)、不锈钢前处理车间2280平方(隔层、隔断安装等)、车间不锈钢导轨系统(用不锈钢铺设轨道300米、连接器12套、转换器15套、吊架300套等)、制冷配套冷能氟利昂建设安装工程2套、速冻库*6改建扩建2500平方米(保温层、风管、不锈钢隔温层、地板及管网铺设等)安装工程、百万级半成品车间扩建1000平方米(地板防水、板材安装等)安装工程、十万级半成品挑选车间改建500平方米(地板处理、板材安装等)安装工程、恒温恒湿系统(地板、管网、保温层、不锈钢板材安装等)配套建安装工程、前处理地面处理800平方米(地板铺设、管网安装等)建安装工程、洁净车间地面处理1200平方米(地板铺设、管网安装等)建安装工程、商品展示车间4000平方米。</t>
        </is>
      </c>
      <c r="J100" s="151">
        <f>K100+L100+M100</f>
        <v/>
      </c>
      <c r="K100" s="151" t="n">
        <v>390</v>
      </c>
      <c r="L100" s="151" t="n"/>
      <c r="M100" s="151" t="n"/>
      <c r="N100" s="162" t="inlineStr">
        <is>
          <t>建成后，可覆盖待补镇5.5万亩及其周边乡镇夏季草莓的种植加工，提高农户生产和生活质量，实现了农业生产的低投入高产出，促使待补镇草莓产业更快更好发展，增加脱贫群众收入，壮大村集体经济，促进当地经济快速、稳定和持续发展。一是项目建成后形成经营性固定资产，产权归待补镇人民政府，交由第三方企业开展生产经营活动，主要用于夏季草莓生产加工，进行利益联结分红，企业每年按不低于投资5%的收益分红给待补镇人民政府，用于壮大村集体经济。二是能带动脱贫户和“三类监测对象”520户2140人就近就地务工，户均每年增收2.5万元。</t>
        </is>
      </c>
      <c r="O100" s="162" t="inlineStr">
        <is>
          <t>一是项目建成后形成经营性固定资产，产权归待补镇人民政府，交由第三方企业开展生产经营活动，主要用于夏季草莓生产加工，进行利益联结分红，企业每年按不低于投资5%的收益分红给待补镇人民政府，用于壮大村集体经济。二是能带动脱贫户和“三类监测对象”520户2140人就近就地务工，户均每年增收2.5万元。</t>
        </is>
      </c>
      <c r="P100" s="151" t="n">
        <v>2140</v>
      </c>
      <c r="Q100" s="151" t="inlineStr">
        <is>
          <t>否</t>
        </is>
      </c>
      <c r="R100" s="151" t="inlineStr">
        <is>
          <t>否</t>
        </is>
      </c>
      <c r="S100" s="151" t="inlineStr">
        <is>
          <t>是</t>
        </is>
      </c>
      <c r="T100" s="151" t="inlineStr">
        <is>
          <t>会泽县农业农村局（产业）</t>
        </is>
      </c>
      <c r="U100" s="151" t="inlineStr">
        <is>
          <t>待补镇人民政府</t>
        </is>
      </c>
      <c r="V100" s="151" t="inlineStr">
        <is>
          <t>是</t>
        </is>
      </c>
      <c r="W100" s="568" t="n">
        <v>46023</v>
      </c>
      <c r="X100" s="569" t="n">
        <v>46296</v>
      </c>
      <c r="Y100" s="151" t="n"/>
      <c r="Z100" s="544" t="n"/>
    </row>
    <row r="101" ht="138" customFormat="1" customHeight="1" s="507">
      <c r="A101" s="151" t="n">
        <v>95</v>
      </c>
      <c r="B101" s="151" t="inlineStr">
        <is>
          <t>产业发展</t>
        </is>
      </c>
      <c r="C101" s="151" t="inlineStr">
        <is>
          <t>生产项目</t>
        </is>
      </c>
      <c r="D101" s="151" t="inlineStr">
        <is>
          <t>种植业基地</t>
        </is>
      </c>
      <c r="E101" s="151" t="inlineStr">
        <is>
          <t>待补镇野马村配套基础设施建设项目</t>
        </is>
      </c>
      <c r="F101" s="151" t="inlineStr">
        <is>
          <t>待补镇</t>
        </is>
      </c>
      <c r="G101" s="151" t="inlineStr">
        <is>
          <t>野马村</t>
        </is>
      </c>
      <c r="H101" s="151" t="inlineStr">
        <is>
          <t>改造提升</t>
        </is>
      </c>
      <c r="I101" s="162" t="inlineStr">
        <is>
          <t>围绕待补社区草莓产业基地，新建：1、产业道路修复26000平方米，C25混凝土浇灌，每平方125元，计划投资325万元；2、产业灌溉沟渠修复2000米，三面光C25混凝土浇筑，每米350元，计划投资70万元。</t>
        </is>
      </c>
      <c r="J101" s="151" t="n">
        <v>395</v>
      </c>
      <c r="K101" s="151" t="n">
        <v>395</v>
      </c>
      <c r="L101" s="151" t="n"/>
      <c r="M101" s="151" t="n"/>
      <c r="N101" s="522" t="inlineStr">
        <is>
          <t>项目建成后，可覆盖带动13521户5120人(其中脱贫户130户547人，三类监测对象24户94人），利于农用物资运输，促进农业生产发展，推进农产品运送销售，提升项目区农户产业结构调整、促进产业布局与结构合理化，促使资源得到充分利用，受益农户增加收入；同时也方便居民出行，改善村内人居环境。</t>
        </is>
      </c>
      <c r="O101" s="162" t="inlineStr">
        <is>
          <t>服务农户生产和生活，受益农户增加收入，提升农村人居环境。</t>
        </is>
      </c>
      <c r="P101" s="546" t="n">
        <v>5120</v>
      </c>
      <c r="Q101" s="151" t="inlineStr">
        <is>
          <t>否</t>
        </is>
      </c>
      <c r="R101" s="151" t="inlineStr">
        <is>
          <t>否</t>
        </is>
      </c>
      <c r="S101" s="151" t="inlineStr">
        <is>
          <t>否</t>
        </is>
      </c>
      <c r="T101" s="151" t="inlineStr">
        <is>
          <t>会泽县农业农村局（产业）</t>
        </is>
      </c>
      <c r="U101" s="151" t="inlineStr">
        <is>
          <t>待补镇人民政府</t>
        </is>
      </c>
      <c r="V101" s="151" t="inlineStr">
        <is>
          <t>是</t>
        </is>
      </c>
      <c r="W101" s="568" t="n">
        <v>46054</v>
      </c>
      <c r="X101" s="569" t="n">
        <v>46296</v>
      </c>
      <c r="Y101" s="167" t="n"/>
      <c r="Z101" s="544" t="n"/>
    </row>
    <row r="102" ht="163" customFormat="1" customHeight="1" s="507">
      <c r="A102" s="151" t="n">
        <v>96</v>
      </c>
      <c r="B102" s="151" t="inlineStr">
        <is>
          <t>产业发展</t>
        </is>
      </c>
      <c r="C102" s="151" t="inlineStr">
        <is>
          <t>生产项目</t>
        </is>
      </c>
      <c r="D102" s="151" t="inlineStr">
        <is>
          <t>种植业基地</t>
        </is>
      </c>
      <c r="E102" s="151" t="inlineStr">
        <is>
          <t>待补小凹塘草莓种植配套基础设施建设项目</t>
        </is>
      </c>
      <c r="F102" s="151" t="inlineStr">
        <is>
          <t>待补镇</t>
        </is>
      </c>
      <c r="G102" s="151" t="inlineStr">
        <is>
          <t>待补社区</t>
        </is>
      </c>
      <c r="H102" s="151" t="inlineStr">
        <is>
          <t>新建</t>
        </is>
      </c>
      <c r="I102" s="162" t="inlineStr">
        <is>
          <t>待补镇待补社区新增种植草莓1500亩，配套建设：
1.道路建设：（1）产业道路硬化4.8公里，概算255万元。（2）机耕道路建设2.7公里，概算140万元。2.灌溉系统：（1）蓄水池500立方米6个；概算240万元。（2）管道：主管道直径140毫米，4公里；支管道直径110毫米，5.1公里；概算150万元。（3）抽水泵132千瓦，2台；概算20万元。3.电力设施：变压器315千伏，2台，输电线路10公里，概算55万元。以上合计860万元。</t>
        </is>
      </c>
      <c r="J102" s="151">
        <f>K102+L102+M102</f>
        <v/>
      </c>
      <c r="K102" s="151" t="n">
        <v>360</v>
      </c>
      <c r="L102" s="151" t="n"/>
      <c r="M102" s="151" t="n"/>
      <c r="N102" s="162" t="inlineStr">
        <is>
          <t>1.项目建成后产权归待补镇待补社区集体所有。2.项目建成后农业生产基础设施进一步完善，持续稳定发展草莓产业生产，改善群众生产生活条件。3.项目覆盖土地600亩，受益群众287户975人，脱贫户11户50人，“三类监测对象”1户4人。</t>
        </is>
      </c>
      <c r="O102" s="162" t="inlineStr">
        <is>
          <t>促进夏季草莓产业发展、带动务工就业</t>
        </is>
      </c>
      <c r="P102" s="151" t="n">
        <v>1140</v>
      </c>
      <c r="Q102" s="151" t="inlineStr">
        <is>
          <t>否</t>
        </is>
      </c>
      <c r="R102" s="151" t="inlineStr">
        <is>
          <t>否</t>
        </is>
      </c>
      <c r="S102" s="151" t="inlineStr">
        <is>
          <t>是</t>
        </is>
      </c>
      <c r="T102" s="151" t="inlineStr">
        <is>
          <t>会泽县农业农村局（产业）</t>
        </is>
      </c>
      <c r="U102" s="151" t="inlineStr">
        <is>
          <t>待补镇人民政府</t>
        </is>
      </c>
      <c r="V102" s="151" t="inlineStr">
        <is>
          <t>是</t>
        </is>
      </c>
      <c r="W102" s="568" t="n">
        <v>46054</v>
      </c>
      <c r="X102" s="569" t="n">
        <v>46296</v>
      </c>
      <c r="Y102" s="151" t="n"/>
      <c r="Z102" s="544" t="n"/>
    </row>
    <row r="103" ht="183" customFormat="1" customHeight="1" s="507">
      <c r="A103" s="151" t="n">
        <v>97</v>
      </c>
      <c r="B103" s="151" t="inlineStr">
        <is>
          <t>产业发展</t>
        </is>
      </c>
      <c r="C103" s="151" t="inlineStr">
        <is>
          <t>生产项目</t>
        </is>
      </c>
      <c r="D103" s="151" t="inlineStr">
        <is>
          <t>种植业基地</t>
        </is>
      </c>
      <c r="E103" s="151" t="inlineStr">
        <is>
          <t>待补小雪山草莓种植配套基础设施建设项目</t>
        </is>
      </c>
      <c r="F103" s="151" t="inlineStr">
        <is>
          <t>待补镇</t>
        </is>
      </c>
      <c r="G103" s="151" t="inlineStr">
        <is>
          <t>嘎里村</t>
        </is>
      </c>
      <c r="H103" s="151" t="inlineStr">
        <is>
          <t>新建</t>
        </is>
      </c>
      <c r="I103" s="162" t="inlineStr">
        <is>
          <t>待补镇小雪山已种植夏季草莓1500亩，新增种植草莓1000亩，合计2500亩。配套建设：1.产业道路：硬化8公里，从毛梅路至嘎里小雪山村，均宽4米。建设机耕道路长6公里，从崔家坪子至小雪山小组主干道，均宽4米。概算640万元。2.灌溉设施：新建蓄水池1000立方米1个，500立方米5个；安装主管道直径140毫米，长8千米；支管道直径110毫米，长10千米；抽水泵4台，功率132千瓦。概算280万元。3.电力设施：安装315千伏安变压器2台，输电线路20千米及配套设施。概算60万元。以上合计980万元。</t>
        </is>
      </c>
      <c r="J103" s="151">
        <f>K103+L103+M103</f>
        <v/>
      </c>
      <c r="K103" s="151" t="n">
        <v>480</v>
      </c>
      <c r="L103" s="151" t="n"/>
      <c r="M103" s="151" t="n"/>
      <c r="N103" s="162" t="inlineStr">
        <is>
          <t>1.项目建成后产权归待补镇戛里村委会集体所有。2.项目建成后待补镇草莓产业生产基础设施进一步完善，持续稳定发展草莓产业、当归产业生产，改善群众生产生活条件。3.项目覆盖土地2500亩，受益群众34户133人，“三类监测对象”4户10人。带动当地劳动力240余人。</t>
        </is>
      </c>
      <c r="O103" s="162" t="inlineStr">
        <is>
          <t>带动产业发展</t>
        </is>
      </c>
      <c r="P103" s="151" t="n">
        <v>133</v>
      </c>
      <c r="Q103" s="151" t="inlineStr">
        <is>
          <t>否</t>
        </is>
      </c>
      <c r="R103" s="151" t="inlineStr">
        <is>
          <t>否</t>
        </is>
      </c>
      <c r="S103" s="151" t="inlineStr">
        <is>
          <t>否</t>
        </is>
      </c>
      <c r="T103" s="151" t="inlineStr">
        <is>
          <t>会泽县农业农村局（产业）</t>
        </is>
      </c>
      <c r="U103" s="151" t="inlineStr">
        <is>
          <t>待补镇人民政府</t>
        </is>
      </c>
      <c r="V103" s="151" t="inlineStr">
        <is>
          <t>是</t>
        </is>
      </c>
      <c r="W103" s="568" t="n">
        <v>46054</v>
      </c>
      <c r="X103" s="569" t="n">
        <v>46296</v>
      </c>
      <c r="Y103" s="151" t="n"/>
      <c r="Z103" s="544" t="n"/>
    </row>
    <row r="104" ht="85" customFormat="1" customHeight="1" s="507">
      <c r="A104" s="151" t="n">
        <v>98</v>
      </c>
      <c r="B104" s="151" t="inlineStr">
        <is>
          <t>产业发展</t>
        </is>
      </c>
      <c r="C104" s="151" t="inlineStr">
        <is>
          <t>生产项目</t>
        </is>
      </c>
      <c r="D104" s="151" t="inlineStr">
        <is>
          <t>种植业基地</t>
        </is>
      </c>
      <c r="E104" s="151" t="inlineStr">
        <is>
          <t>待补镇野马村1组草莓基地建设项目</t>
        </is>
      </c>
      <c r="F104" s="151" t="inlineStr">
        <is>
          <t>待补镇</t>
        </is>
      </c>
      <c r="G104" s="151" t="inlineStr">
        <is>
          <t>野马村</t>
        </is>
      </c>
      <c r="H104" s="151" t="inlineStr">
        <is>
          <t>新建</t>
        </is>
      </c>
      <c r="I104" s="162" t="inlineStr">
        <is>
          <t>围绕野马村316亩草莓产业基地，硬化产业道路500米，均宽4.5米，2250平方米。</t>
        </is>
      </c>
      <c r="J104" s="151">
        <f>K104+L104+M104</f>
        <v/>
      </c>
      <c r="K104" s="151" t="n"/>
      <c r="L104" s="151" t="n">
        <v>30</v>
      </c>
      <c r="M104" s="151" t="n"/>
      <c r="N104" s="162" t="inlineStr">
        <is>
          <t>项目建成后归野马村集体所有，农业生产设施进一步完善，覆盖草莓地316亩，受益群众50户120人。</t>
        </is>
      </c>
      <c r="O104" s="162" t="inlineStr">
        <is>
          <t>促进夏季草莓产业发展、带动务工就业</t>
        </is>
      </c>
      <c r="P104" s="151" t="n">
        <v>120</v>
      </c>
      <c r="Q104" s="151" t="inlineStr">
        <is>
          <t>否</t>
        </is>
      </c>
      <c r="R104" s="151" t="inlineStr">
        <is>
          <t>否</t>
        </is>
      </c>
      <c r="S104" s="151" t="inlineStr">
        <is>
          <t>是</t>
        </is>
      </c>
      <c r="T104" s="151" t="inlineStr">
        <is>
          <t>会泽县农业农村局（产业）</t>
        </is>
      </c>
      <c r="U104" s="151" t="inlineStr">
        <is>
          <t>待补镇人民政府</t>
        </is>
      </c>
      <c r="V104" s="151" t="inlineStr">
        <is>
          <t>是</t>
        </is>
      </c>
      <c r="W104" s="568" t="n">
        <v>46054</v>
      </c>
      <c r="X104" s="569" t="n">
        <v>46296</v>
      </c>
      <c r="Y104" s="151" t="n"/>
      <c r="Z104" s="544" t="n"/>
    </row>
    <row r="105" ht="153" customFormat="1" customHeight="1" s="507">
      <c r="A105" s="151" t="n">
        <v>99</v>
      </c>
      <c r="B105" s="151" t="inlineStr">
        <is>
          <t>产业发展</t>
        </is>
      </c>
      <c r="C105" s="151" t="inlineStr">
        <is>
          <t>生产项目</t>
        </is>
      </c>
      <c r="D105" s="151" t="inlineStr">
        <is>
          <t>种植业基地</t>
        </is>
      </c>
      <c r="E105" s="151" t="inlineStr">
        <is>
          <t>待补镇野马村草莓分拣中心建设项目</t>
        </is>
      </c>
      <c r="F105" s="151" t="inlineStr">
        <is>
          <t>待补镇</t>
        </is>
      </c>
      <c r="G105" s="151" t="inlineStr">
        <is>
          <t>野马村</t>
        </is>
      </c>
      <c r="H105" s="151" t="inlineStr">
        <is>
          <t>新建</t>
        </is>
      </c>
      <c r="I105" s="162" t="inlineStr">
        <is>
          <t>待补镇投入495万元实施待补镇马村草莓分拣中心项目建设。建设内容：
1.新建草莓分拣厂房1000平方米，概算200万元；
2.新建草莓分拣大棚400平方米，概算60万元；3.改扩建1430平方米草莓分拣车间，概算150万元；
4.道路硬化3500平方米，概算45万元；
5.草莓分拣中心相关配套设施：包括土方工程、给排水工程、电气工程等，概算40万元。</t>
        </is>
      </c>
      <c r="J105" s="151">
        <f>K105+L105+M105</f>
        <v/>
      </c>
      <c r="K105" s="151" t="n">
        <v>255</v>
      </c>
      <c r="L105" s="151" t="n"/>
      <c r="M105" s="151" t="n"/>
      <c r="N105" s="162" t="inlineStr">
        <is>
          <t>项目建成后经营性资产产权归村集体所有。通过“村集体+企业+脱贫户”模式运行，收益用于巩固拓展脱贫攻坚成果，增加脱贫群众收入，壮大村集体经济。项目建成后预计可吸纳200人左右就业，受益群众增加收入，可覆盖带动13521户5120人(其中脱贫户330户647人，三类监测对象102户294人）。</t>
        </is>
      </c>
      <c r="O105" s="162" t="inlineStr">
        <is>
          <t>促进夏季草莓产业发展，减少农业生产成本中运输费用占比，实现了农业生产的低投入高产出，促使资源得到充分利用，带动群众就近就地务工，促进群众增收。</t>
        </is>
      </c>
      <c r="P105" s="151" t="n">
        <v>5120</v>
      </c>
      <c r="Q105" s="151" t="inlineStr">
        <is>
          <t>否</t>
        </is>
      </c>
      <c r="R105" s="151" t="inlineStr">
        <is>
          <t>否</t>
        </is>
      </c>
      <c r="S105" s="151" t="inlineStr">
        <is>
          <t>书记</t>
        </is>
      </c>
      <c r="T105" s="151" t="inlineStr">
        <is>
          <t>会泽县农业农村局（产业）</t>
        </is>
      </c>
      <c r="U105" s="151" t="inlineStr">
        <is>
          <t>待补镇人民政府</t>
        </is>
      </c>
      <c r="V105" s="151" t="inlineStr">
        <is>
          <t>是</t>
        </is>
      </c>
      <c r="W105" s="568" t="n">
        <v>46054</v>
      </c>
      <c r="X105" s="569" t="n">
        <v>46296</v>
      </c>
      <c r="Y105" s="151" t="n"/>
      <c r="Z105" s="544" t="n"/>
    </row>
    <row r="106" ht="119" customFormat="1" customHeight="1" s="507">
      <c r="A106" s="151" t="n">
        <v>100</v>
      </c>
      <c r="B106" s="151" t="inlineStr">
        <is>
          <t>产业发展</t>
        </is>
      </c>
      <c r="C106" s="151" t="inlineStr">
        <is>
          <t>生产项目</t>
        </is>
      </c>
      <c r="D106" s="151" t="inlineStr">
        <is>
          <t>种植业基地</t>
        </is>
      </c>
      <c r="E106" s="151" t="inlineStr">
        <is>
          <t>待补镇哨牌村贵州棚子草莓种植基地基础设施配套建设项目</t>
        </is>
      </c>
      <c r="F106" s="151" t="inlineStr">
        <is>
          <t>待补镇</t>
        </is>
      </c>
      <c r="G106" s="151" t="inlineStr">
        <is>
          <t>哨牌村</t>
        </is>
      </c>
      <c r="H106" s="151" t="inlineStr">
        <is>
          <t>新建</t>
        </is>
      </c>
      <c r="I106" s="162" t="inlineStr">
        <is>
          <t>围绕哨牌村600亩草莓产业基地，硬化产业道路3千米，均宽4米，12000平方米。</t>
        </is>
      </c>
      <c r="J106" s="151">
        <f>K106+L106+M106</f>
        <v/>
      </c>
      <c r="K106" s="151" t="n"/>
      <c r="L106" s="151" t="n">
        <v>150</v>
      </c>
      <c r="M106" s="151" t="n"/>
      <c r="N106" s="162" t="inlineStr">
        <is>
          <t>1.项目建成后产权归待补镇哨牌村集体所有。2.项目建成后农业生产基础设施进一步完善，持续稳定发展草莓产业生产，改善群众生产生活条件。3.项目覆盖土地600亩，受益群众66户182人，脱贫户1户1人，“三类监测对象”3户7人。</t>
        </is>
      </c>
      <c r="O106" s="162" t="inlineStr">
        <is>
          <t>促进夏季草莓产业发展、带动务工就业</t>
        </is>
      </c>
      <c r="P106" s="151" t="n">
        <v>182</v>
      </c>
      <c r="Q106" s="151" t="inlineStr">
        <is>
          <t>否</t>
        </is>
      </c>
      <c r="R106" s="151" t="inlineStr">
        <is>
          <t>否</t>
        </is>
      </c>
      <c r="S106" s="151" t="inlineStr">
        <is>
          <t>是</t>
        </is>
      </c>
      <c r="T106" s="151" t="inlineStr">
        <is>
          <t>会泽县农业农村局（产业）</t>
        </is>
      </c>
      <c r="U106" s="151" t="inlineStr">
        <is>
          <t>待补镇人民政府</t>
        </is>
      </c>
      <c r="V106" s="151" t="inlineStr">
        <is>
          <t>是</t>
        </is>
      </c>
      <c r="W106" s="568" t="n">
        <v>46054</v>
      </c>
      <c r="X106" s="569" t="n">
        <v>46296</v>
      </c>
      <c r="Y106" s="151" t="n"/>
      <c r="Z106" s="544" t="n"/>
    </row>
    <row r="107" ht="172" customFormat="1" customHeight="1" s="507">
      <c r="A107" s="151" t="n">
        <v>101</v>
      </c>
      <c r="B107" s="151" t="inlineStr">
        <is>
          <t>产业发展</t>
        </is>
      </c>
      <c r="C107" s="151" t="inlineStr">
        <is>
          <t>生产项目</t>
        </is>
      </c>
      <c r="D107" s="151" t="inlineStr">
        <is>
          <t>加工业</t>
        </is>
      </c>
      <c r="E107" s="151" t="inlineStr">
        <is>
          <t>待补镇歹咩村草莓分拣车间建设项目</t>
        </is>
      </c>
      <c r="F107" s="151" t="inlineStr">
        <is>
          <t>待补镇</t>
        </is>
      </c>
      <c r="G107" s="151" t="inlineStr">
        <is>
          <t>歹咩村</t>
        </is>
      </c>
      <c r="H107" s="151" t="inlineStr">
        <is>
          <t>新建</t>
        </is>
      </c>
      <c r="I107" s="162" t="inlineStr">
        <is>
          <t>在待补镇歹咩村投入500万元实施待待补镇歹咩村草莓分拣车间建设项目。建设内容：1.新建门式钢架结构草莓交易及分拣车间1400平方米，投资概算275万元；2.场地平整，填土土方10000立方米，投资概算40万元；3.路面硬化（C25混凝土）2000平方米，投资概算25万元；4.新建场地挡墙100米，投资概算12万元；5.新建生态停车场1个及安转充电桩10个，投资概算75万元；6.新建排水沟200米，滴井10个，投资概算13万元；7、安转1250伏变压器一台、电杆3棵、电缆200米、电线200米、配电箱1个等相关配套设施，投资概算50万元；合计490万元。</t>
        </is>
      </c>
      <c r="J107" s="151">
        <f>K107+L107+M107</f>
        <v/>
      </c>
      <c r="K107" s="151" t="n">
        <v>240</v>
      </c>
      <c r="L107" s="151" t="n"/>
      <c r="M107" s="151" t="n"/>
      <c r="N107" s="162" t="inlineStr">
        <is>
          <t>项目建成后产权归待补镇人民政府，预计项目年收益率为4％，即15万元。带动辖区内农户420户（其中脱贫户120户，“三类监测对象”15户）户均增加1500元以上，村集体收入增加5万元。</t>
        </is>
      </c>
      <c r="O107" s="162" t="inlineStr">
        <is>
          <t>带动劳动力就业，增加群众收入。</t>
        </is>
      </c>
      <c r="P107" s="151" t="n">
        <v>2360</v>
      </c>
      <c r="Q107" s="151" t="inlineStr">
        <is>
          <t>否</t>
        </is>
      </c>
      <c r="R107" s="151" t="inlineStr">
        <is>
          <t>否</t>
        </is>
      </c>
      <c r="S107" s="151" t="inlineStr">
        <is>
          <t>否</t>
        </is>
      </c>
      <c r="T107" s="151" t="inlineStr">
        <is>
          <t>会泽县农业农村局（产业）</t>
        </is>
      </c>
      <c r="U107" s="151" t="inlineStr">
        <is>
          <t>待补镇人民政府</t>
        </is>
      </c>
      <c r="V107" s="151" t="inlineStr">
        <is>
          <t>是</t>
        </is>
      </c>
      <c r="W107" s="568" t="n">
        <v>46054</v>
      </c>
      <c r="X107" s="569" t="n">
        <v>46143</v>
      </c>
      <c r="Y107" s="151" t="n"/>
      <c r="Z107" s="544" t="n"/>
    </row>
    <row r="108" ht="160" customFormat="1" customHeight="1" s="507">
      <c r="A108" s="151" t="n">
        <v>102</v>
      </c>
      <c r="B108" s="151" t="inlineStr">
        <is>
          <t>产业发展</t>
        </is>
      </c>
      <c r="C108" s="151" t="inlineStr">
        <is>
          <t>生产项目</t>
        </is>
      </c>
      <c r="D108" s="151" t="inlineStr">
        <is>
          <t>种植业基地</t>
        </is>
      </c>
      <c r="E108" s="151" t="inlineStr">
        <is>
          <t>待补镇哨牌草莓绿色生态种植示范基地</t>
        </is>
      </c>
      <c r="F108" s="151" t="inlineStr">
        <is>
          <t>待补镇</t>
        </is>
      </c>
      <c r="G108" s="151" t="inlineStr">
        <is>
          <t>哨牌村</t>
        </is>
      </c>
      <c r="H108" s="151" t="inlineStr">
        <is>
          <t>新建</t>
        </is>
      </c>
      <c r="I108" s="162" t="inlineStr">
        <is>
          <t>在待补镇哨牌村新建草莓种植示范基地50亩，新建标准化大棚33000平方米，概算200万元；水肥一体化供水设备及管网2套、水池200立方米2个及相关配套110毫米管道6千米，概算100万元；变压器1台（315千伏安）及输电线路等配套设施，概算35万元；合计335万元。</t>
        </is>
      </c>
      <c r="J108" s="151" t="n">
        <v>335</v>
      </c>
      <c r="K108" s="151" t="n">
        <v>335</v>
      </c>
      <c r="L108" s="151" t="n"/>
      <c r="M108" s="151" t="n"/>
      <c r="N108" s="162" t="inlineStr">
        <is>
          <t>项目的实施，可服务农户生产和生活，实现了农业生产的低投入高产出，促使资源得到充分利用，增加脱贫群众收入，壮大村集体经济，提升项目区农户产业结构调整、促进产业布局与结构合理化，促使资源得到充分利用，同时可覆盖带动哨牌村807户2363人，其中脱贫户123户4050人，监测对象13户33人。</t>
        </is>
      </c>
      <c r="O108" s="162" t="inlineStr">
        <is>
          <t>实现了农业生产的低投入高产出，促使资源得到充分利用，增加脱贫群众收入，壮大村集体经济。</t>
        </is>
      </c>
      <c r="P108" s="151" t="n">
        <v>2363</v>
      </c>
      <c r="Q108" s="151" t="inlineStr">
        <is>
          <t>否</t>
        </is>
      </c>
      <c r="R108" s="151" t="inlineStr">
        <is>
          <t>否</t>
        </is>
      </c>
      <c r="S108" s="151" t="inlineStr">
        <is>
          <t>否</t>
        </is>
      </c>
      <c r="T108" s="151" t="inlineStr">
        <is>
          <t>会泽县农业农村局（产业）</t>
        </is>
      </c>
      <c r="U108" s="151" t="inlineStr">
        <is>
          <t>待补镇人民政府</t>
        </is>
      </c>
      <c r="V108" s="151" t="inlineStr">
        <is>
          <t>是</t>
        </is>
      </c>
      <c r="W108" s="568" t="n">
        <v>46054</v>
      </c>
      <c r="X108" s="569" t="n">
        <v>46143</v>
      </c>
      <c r="Y108" s="151" t="n"/>
      <c r="Z108" s="544" t="n"/>
    </row>
    <row r="109" ht="154" customFormat="1" customHeight="1" s="507">
      <c r="A109" s="151" t="n">
        <v>103</v>
      </c>
      <c r="B109" s="151" t="inlineStr">
        <is>
          <t>产业发展</t>
        </is>
      </c>
      <c r="C109" s="151" t="inlineStr">
        <is>
          <t>生产项目</t>
        </is>
      </c>
      <c r="D109" s="151" t="inlineStr">
        <is>
          <t>种植业基地</t>
        </is>
      </c>
      <c r="E109" s="151" t="inlineStr">
        <is>
          <t>纸厂乡辣椒种植项目</t>
        </is>
      </c>
      <c r="F109" s="151" t="inlineStr">
        <is>
          <t>纸厂乡</t>
        </is>
      </c>
      <c r="G109" s="151" t="inlineStr">
        <is>
          <t>浑水塘村委会</t>
        </is>
      </c>
      <c r="H109" s="151" t="inlineStr">
        <is>
          <t>新建</t>
        </is>
      </c>
      <c r="I109" s="162" t="inlineStr">
        <is>
          <t>在新寨、浑水塘、冲子等小组发展种植辣椒300亩，配套完善灌溉与排水设施：一、水源工程：新建蓄水池5个（300立方米蓄水池2个、100立方米蓄水池3个），闸阀室5间（2.1米*2.4米*2.5米）；二、管道工程：1.DN100-DN40螺旋焊管5000米（含支墩、闸阀、管道伸缩器等）；3.分水闸阀房3间、闸阀井7个；三、其它工程：产业道路硬化1000米，宽3.5米，采用C25混凝土浇筑，厚20公分，共计3500平方米。</t>
        </is>
      </c>
      <c r="J109" s="151">
        <f>K109+L109+M109</f>
        <v/>
      </c>
      <c r="K109" s="151" t="n">
        <v>210</v>
      </c>
      <c r="L109" s="151" t="n"/>
      <c r="M109" s="151" t="n"/>
      <c r="N109" s="162" t="inlineStr">
        <is>
          <t>通过项目实施，夯实浑水塘村农业生产基础设施，减轻农业生产成本，切实带动群众增收致富。1.项目建成后产权归纸厂乡人民政府所有，移交项目村村集体管理使用。2.项目建成后农业生产基础设施进一步完善，形成示范引领作用，改善群众生产生活条件，增加群众收入1000元以上，受益农户85户260人，其中脱贫户和“三类监测对象”10户38人。</t>
        </is>
      </c>
      <c r="O109" s="162" t="inlineStr">
        <is>
          <t>带动产业发展，带动村民增收</t>
        </is>
      </c>
      <c r="P109" s="151" t="n">
        <v>260</v>
      </c>
      <c r="Q109" s="151" t="inlineStr">
        <is>
          <t>否</t>
        </is>
      </c>
      <c r="R109" s="151" t="inlineStr">
        <is>
          <t>否</t>
        </is>
      </c>
      <c r="S109" s="151" t="inlineStr">
        <is>
          <t>否</t>
        </is>
      </c>
      <c r="T109" s="151" t="inlineStr">
        <is>
          <t>会泽县农业农村局（产业）</t>
        </is>
      </c>
      <c r="U109" s="151" t="inlineStr">
        <is>
          <t>纸厂乡人民政府</t>
        </is>
      </c>
      <c r="V109" s="151" t="inlineStr">
        <is>
          <t>是</t>
        </is>
      </c>
      <c r="W109" s="568" t="n">
        <v>46023</v>
      </c>
      <c r="X109" s="569" t="n">
        <v>46357</v>
      </c>
      <c r="Y109" s="151" t="n"/>
      <c r="Z109" s="544" t="n"/>
    </row>
    <row r="110" ht="140" customFormat="1" customHeight="1" s="507">
      <c r="A110" s="151" t="n">
        <v>104</v>
      </c>
      <c r="B110" s="151" t="inlineStr">
        <is>
          <t>产业发展</t>
        </is>
      </c>
      <c r="C110" s="151" t="inlineStr">
        <is>
          <t>生产项目</t>
        </is>
      </c>
      <c r="D110" s="151" t="inlineStr">
        <is>
          <t>种植业基地</t>
        </is>
      </c>
      <c r="E110" s="151" t="inlineStr">
        <is>
          <t>纸厂乡鄢家村产业配套设施建设项目</t>
        </is>
      </c>
      <c r="F110" s="151" t="inlineStr">
        <is>
          <t>纸厂乡</t>
        </is>
      </c>
      <c r="G110" s="151" t="inlineStr">
        <is>
          <t>鄢家村</t>
        </is>
      </c>
      <c r="H110" s="151" t="inlineStr">
        <is>
          <t>新建</t>
        </is>
      </c>
      <c r="I110" s="162" t="inlineStr">
        <is>
          <t>鄢家村打造500亩高稳产玉米基地，新建管道3620米，其中：新建DN200镀锌钢管960米及闸阀；新建DN100镀锌钢管600米及闸阀；新建DN80镀锌钢管2060米及闸阀；新建200立方米水池5座；挡墙85平方米。田间道路工程：硬化机耕路，总长5千米，均宽3.5米，共17500平方米。</t>
        </is>
      </c>
      <c r="J110" s="151">
        <f>K110+L110+M110</f>
        <v/>
      </c>
      <c r="K110" s="151" t="n">
        <v>300</v>
      </c>
      <c r="L110" s="151" t="n"/>
      <c r="M110" s="151" t="n"/>
      <c r="N110" s="162" t="inlineStr">
        <is>
          <t>项目建成后产权归鄢家村村委会集体所有。将有效解决玉米产业田间日常管理不便和农产品销售运输安全风险。项目建成后人居环境得到进一步提升，群众生产生活质量得到明显提高。鄢家村受益农户265户978人，其中：脱贫户及三类监测对象45户156人，户均增加收入500元以上。</t>
        </is>
      </c>
      <c r="O110" s="162" t="inlineStr">
        <is>
          <t>带动产业发展，带动村民增收</t>
        </is>
      </c>
      <c r="P110" s="151" t="n">
        <v>978</v>
      </c>
      <c r="Q110" s="151" t="inlineStr">
        <is>
          <t>否</t>
        </is>
      </c>
      <c r="R110" s="151" t="inlineStr">
        <is>
          <t>否</t>
        </is>
      </c>
      <c r="S110" s="151" t="inlineStr">
        <is>
          <t>否</t>
        </is>
      </c>
      <c r="T110" s="151" t="inlineStr">
        <is>
          <t>会泽县农业农村局（产业）</t>
        </is>
      </c>
      <c r="U110" s="151" t="inlineStr">
        <is>
          <t>纸厂乡人民政府</t>
        </is>
      </c>
      <c r="V110" s="151" t="inlineStr">
        <is>
          <t>是</t>
        </is>
      </c>
      <c r="W110" s="568" t="n">
        <v>46023</v>
      </c>
      <c r="X110" s="569" t="n">
        <v>46357</v>
      </c>
      <c r="Y110" s="151" t="n"/>
      <c r="Z110" s="544" t="n"/>
    </row>
    <row r="111" ht="179" customFormat="1" customHeight="1" s="507">
      <c r="A111" s="151" t="n">
        <v>105</v>
      </c>
      <c r="B111" s="151" t="inlineStr">
        <is>
          <t>产业发展</t>
        </is>
      </c>
      <c r="C111" s="151" t="inlineStr">
        <is>
          <t>生产项目</t>
        </is>
      </c>
      <c r="D111" s="151" t="inlineStr">
        <is>
          <t>种植业基地</t>
        </is>
      </c>
      <c r="E111" s="151" t="inlineStr">
        <is>
          <t>纸厂乡龙家村产业配套设施建设项目</t>
        </is>
      </c>
      <c r="F111" s="151" t="inlineStr">
        <is>
          <t>纸厂乡</t>
        </is>
      </c>
      <c r="G111" s="151" t="inlineStr">
        <is>
          <t>龙家村李家村小组</t>
        </is>
      </c>
      <c r="H111" s="151" t="inlineStr">
        <is>
          <t>新建</t>
        </is>
      </c>
      <c r="I111" s="162" t="inlineStr">
        <is>
          <t>在李家村小组至江边地界规模化种植柑橘60亩。硬化产业道路2500米，均宽5.5米，安装管道六分管5000米PVC-U管，100立方米水池2个。</t>
        </is>
      </c>
      <c r="J111" s="151">
        <f>K111+L111+M111</f>
        <v/>
      </c>
      <c r="K111" s="151" t="n">
        <v>215</v>
      </c>
      <c r="L111" s="151" t="n"/>
      <c r="M111" s="151" t="n"/>
      <c r="N111" s="162" t="inlineStr">
        <is>
          <t>通过项目实施，夯实龙家村村农业生产基础设施，减轻农业生产成本，切实带动群众增收致富。1.项目建成后产权归纸厂乡人民政府所有，移交项目村村集体管理使用。2.项目建成后农业生产基础设施进一步完善，形成示范引领作用，改善群众生产生活条件；带动辖区内村民提质增收35户、112人，其中脱贫户19户、74人，“三类监测对象2户”，户均增加1000元。</t>
        </is>
      </c>
      <c r="O111" s="162" t="inlineStr">
        <is>
          <t>带动产业发展，带动村民增收</t>
        </is>
      </c>
      <c r="P111" s="151" t="n">
        <v>112</v>
      </c>
      <c r="Q111" s="151" t="inlineStr">
        <is>
          <t>否</t>
        </is>
      </c>
      <c r="R111" s="151" t="inlineStr">
        <is>
          <t>否</t>
        </is>
      </c>
      <c r="S111" s="151" t="inlineStr">
        <is>
          <t>否</t>
        </is>
      </c>
      <c r="T111" s="151" t="inlineStr">
        <is>
          <t>会泽县农业农村局（产业）</t>
        </is>
      </c>
      <c r="U111" s="151" t="inlineStr">
        <is>
          <t>纸厂乡人民政府</t>
        </is>
      </c>
      <c r="V111" s="151" t="inlineStr">
        <is>
          <t>是</t>
        </is>
      </c>
      <c r="W111" s="568" t="n">
        <v>46023</v>
      </c>
      <c r="X111" s="569" t="n">
        <v>46357</v>
      </c>
      <c r="Y111" s="151" t="n"/>
      <c r="Z111" s="544" t="n"/>
    </row>
    <row r="112" ht="187" customFormat="1" customHeight="1" s="507">
      <c r="A112" s="151" t="n">
        <v>106</v>
      </c>
      <c r="B112" s="151" t="inlineStr">
        <is>
          <t>产业发展</t>
        </is>
      </c>
      <c r="C112" s="151" t="inlineStr">
        <is>
          <t>加工流通项目</t>
        </is>
      </c>
      <c r="D112" s="151" t="inlineStr">
        <is>
          <t>加工业</t>
        </is>
      </c>
      <c r="E112" s="545" t="inlineStr">
        <is>
          <t>古城街道边河社区中草药加工园区建设项目</t>
        </is>
      </c>
      <c r="F112" s="518" t="inlineStr">
        <is>
          <t>古城街道</t>
        </is>
      </c>
      <c r="G112" s="151" t="inlineStr">
        <is>
          <t>边河社区</t>
        </is>
      </c>
      <c r="H112" s="151" t="inlineStr">
        <is>
          <t>新建</t>
        </is>
      </c>
      <c r="I112" s="162" t="inlineStr">
        <is>
          <t>计划投资1950万元，建设中草药加工园区1个，占地40亩。主要建设内容为：
1.计划投资600万，建设钢架结构中草药加工厂房2座，建筑面积约4500平方米；2.计划投资600万，建设钢架结构仓储用房2座，建筑面积约4500平方米；3.计划投资150万元，建设相应电力配套设施。安装800KVA变压器一台，线路2500米；4.计划投资50万元，硬化园区场地5000平方米，采用20厘米厚C25混凝土；5.计划投资300万元，建设三层钢架结构农产品检测中心1座，占地约800平方米，建筑面积约2400平方米；6.计划投资250万元，建设消防、给排水、污水处理、围墙、大门、绿化等相应配套设施。</t>
        </is>
      </c>
      <c r="J112" s="151">
        <f>K112+L112+M112</f>
        <v/>
      </c>
      <c r="K112" s="151" t="n">
        <v>650</v>
      </c>
      <c r="L112" s="151" t="n"/>
      <c r="M112" s="151" t="n"/>
      <c r="N112" s="162" t="inlineStr">
        <is>
          <t>项目建成后归古城街道所有，年化收益率5%，即97.5万元。预计辐射带动800余人就近就业（其中脱贫户48户168人，三类监测对象36户126人），通过带动周边居民就近务工人均增加收入20000元以上，村集体经济增收50万元以上。</t>
        </is>
      </c>
      <c r="O112" s="162" t="inlineStr">
        <is>
          <t>带动务工就业</t>
        </is>
      </c>
      <c r="P112" s="151" t="n">
        <v>800</v>
      </c>
      <c r="Q112" s="151" t="inlineStr">
        <is>
          <t>否</t>
        </is>
      </c>
      <c r="R112" s="151" t="inlineStr">
        <is>
          <t>否</t>
        </is>
      </c>
      <c r="S112" s="151" t="inlineStr">
        <is>
          <t>否</t>
        </is>
      </c>
      <c r="T112" s="151" t="inlineStr">
        <is>
          <t>会泽县农业农村局（产业）</t>
        </is>
      </c>
      <c r="U112" s="151" t="inlineStr">
        <is>
          <t>古城街道办事处</t>
        </is>
      </c>
      <c r="V112" s="151" t="inlineStr">
        <is>
          <t>是</t>
        </is>
      </c>
      <c r="W112" s="568" t="n">
        <v>46023</v>
      </c>
      <c r="X112" s="569" t="n">
        <v>46357</v>
      </c>
      <c r="Y112" s="151" t="n"/>
      <c r="Z112" s="544" t="n"/>
    </row>
    <row r="113" ht="245" customFormat="1" customHeight="1" s="507">
      <c r="A113" s="151" t="n">
        <v>107</v>
      </c>
      <c r="B113" s="151" t="inlineStr">
        <is>
          <t>产业发展</t>
        </is>
      </c>
      <c r="C113" s="151" t="inlineStr">
        <is>
          <t>生产项目</t>
        </is>
      </c>
      <c r="D113" s="151" t="inlineStr">
        <is>
          <t>养殖业基地</t>
        </is>
      </c>
      <c r="E113" s="151" t="inlineStr">
        <is>
          <t>古城街道青云村生猪养殖小区巩固提升项目</t>
        </is>
      </c>
      <c r="F113" s="151" t="inlineStr">
        <is>
          <t>古城街道</t>
        </is>
      </c>
      <c r="G113" s="151" t="inlineStr">
        <is>
          <t>青云村</t>
        </is>
      </c>
      <c r="H113" s="151" t="inlineStr">
        <is>
          <t>新建</t>
        </is>
      </c>
      <c r="I113" s="524" t="inlineStr">
        <is>
          <t>古城街道青云村生猪养殖小区有温氏家庭农场8栋，年出栏生猪32000头；年产生粪污38400立方米，其中沉淀粪污年产生1600立方米，建设内容：1、长方形粪污储存池排水沟硬化建设长140米，资金6万元；挡土墙建设500立方米20万元；2、圆形粪污储存池挡土墙建设1000立方米，资金40万元；3、粪污储存池围闭700平方米，资金14万元；4、建设沉淀粪污处理场3000平方米，资金264万元；5、购置沉淀粪污处理设施设备1套25万元；6、建设粪污应急收集池3000立方米，资金20万元。7、安装变压器1台，配电房1间，备用柴油发电机2台，资金30万元；8、安装监控系统1套，资金7万元；9、建设挡土墙291立方米，资金11万元，围墙80米，资金3.6万元；10、场区硬化C30混凝土地坪约4300平方米，资金43.9万元；11、安装防疫围璧约600米，资金8.6万元；12、场外隔离区大门1套，资金1万元；13、场外运输死淘猪及粪污道路长约200米，资金4万元；14、辅助用房约60平方米，资金10.5万元；15、饲养设备储存间20平方米1.4万元；16、粪污储存池底部筏板建设2800平方米，C30抗渗混凝土，资金75万元，粪污储存池内部三面建设2米高钢筋混凝土池壁（其中北面池壁满浇筑）925平方米，投资26万元，三面池壁2米以上喷浆1500平方米，资金10万元，建设土工膜6500平方米，资金75万元；17、建设粪污管道4000米，资金52万元。</t>
        </is>
      </c>
      <c r="J113" s="151">
        <f>K113+L113+M113</f>
        <v/>
      </c>
      <c r="K113" s="151" t="n">
        <v>423</v>
      </c>
      <c r="L113" s="151" t="n"/>
      <c r="M113" s="151" t="n"/>
      <c r="N113" s="162" t="inlineStr">
        <is>
          <t>本项目为非经营性项目，1、通过本项目的建设，可提升环境质量，缩短粪污发酵时间，能快速还地利用，提高土壤有机质，节约种植成本；2、为环保养殖保驾护航；3、保障养殖业安全生产；项目建成后产权归会泽县人民政府古城街道办事处，带动辖区内农户80户282人（其中脱贫户30户，“三类监测对象”20户），辖区内农户通过土地流转、粪污还田利用、种植牧草、经济林果、到基地务工等户均可增收3000元以上。</t>
        </is>
      </c>
      <c r="O113" s="162" t="inlineStr">
        <is>
          <t>提升环境质量，保障养殖业安全生产，节约种植成本。</t>
        </is>
      </c>
      <c r="P113" s="151" t="n">
        <v>282</v>
      </c>
      <c r="Q113" s="151" t="inlineStr">
        <is>
          <t>否</t>
        </is>
      </c>
      <c r="R113" s="151" t="inlineStr">
        <is>
          <t>否</t>
        </is>
      </c>
      <c r="S113" s="151" t="inlineStr">
        <is>
          <t>否</t>
        </is>
      </c>
      <c r="T113" s="151" t="inlineStr">
        <is>
          <t>会泽县农业农村局（产业）</t>
        </is>
      </c>
      <c r="U113" s="151" t="inlineStr">
        <is>
          <t>古城街道办事处</t>
        </is>
      </c>
      <c r="V113" s="151" t="inlineStr">
        <is>
          <t>是</t>
        </is>
      </c>
      <c r="W113" s="568" t="n">
        <v>46023</v>
      </c>
      <c r="X113" s="569" t="n">
        <v>46357</v>
      </c>
      <c r="Y113" s="151" t="n"/>
      <c r="Z113" s="544" t="n"/>
    </row>
    <row r="114" ht="134" customFormat="1" customHeight="1" s="507">
      <c r="A114" s="151" t="n">
        <v>108</v>
      </c>
      <c r="B114" s="151" t="inlineStr">
        <is>
          <t>产业发展</t>
        </is>
      </c>
      <c r="C114" s="151" t="inlineStr">
        <is>
          <t>生产项目</t>
        </is>
      </c>
      <c r="D114" s="151" t="inlineStr">
        <is>
          <t>种植业基地</t>
        </is>
      </c>
      <c r="E114" s="151" t="inlineStr">
        <is>
          <t>古城街道蔓海农业配套设施建设项目</t>
        </is>
      </c>
      <c r="F114" s="151" t="inlineStr">
        <is>
          <t>古城街道</t>
        </is>
      </c>
      <c r="G114" s="151" t="inlineStr">
        <is>
          <t>中河、水城社区</t>
        </is>
      </c>
      <c r="H114" s="151" t="inlineStr">
        <is>
          <t>新建</t>
        </is>
      </c>
      <c r="I114" s="162" t="inlineStr">
        <is>
          <t>新建农业产业基地（粮食种植、特色种植、蔬菜种植）1280亩。完善基地配套设施：1.修建排水沟26条5000米，宽1.5米，深1米；2.修建机耕路11条6000米（高1米，宽4米，20厘米土夹石夯实）；3.修建围栏6850米，钢制围栏，高2米，底座C25混凝土浇筑；4.电力设施建设，安装250千伏变压器2台，10千伏输电线路1000米，380伏输电线路3000米及配套设施；5.开挖回填土方80000立方米。</t>
        </is>
      </c>
      <c r="J114" s="151">
        <f>K114+L114+M114</f>
        <v/>
      </c>
      <c r="K114" s="151" t="n">
        <v>380</v>
      </c>
      <c r="L114" s="151" t="n"/>
      <c r="M114" s="151" t="n"/>
      <c r="N114" s="162" t="inlineStr">
        <is>
          <t>项目建成后年化收益率5%，可带动辖区内180户农户（其中脱贫户65户、“三类监测对象”20户）户均增收3000元以上，增加就业100人以上，带动村集体经济收入10万元。</t>
        </is>
      </c>
      <c r="O114" s="162" t="inlineStr">
        <is>
          <t>通过带动群众就近务工实现增收</t>
        </is>
      </c>
      <c r="P114" s="151" t="n">
        <v>510</v>
      </c>
      <c r="Q114" s="151" t="inlineStr">
        <is>
          <t>否</t>
        </is>
      </c>
      <c r="R114" s="151" t="inlineStr">
        <is>
          <t>否</t>
        </is>
      </c>
      <c r="S114" s="151" t="inlineStr">
        <is>
          <t>否</t>
        </is>
      </c>
      <c r="T114" s="151" t="inlineStr">
        <is>
          <t>会泽县农业农村局（产业）</t>
        </is>
      </c>
      <c r="U114" s="151" t="inlineStr">
        <is>
          <t>古城街道办事处</t>
        </is>
      </c>
      <c r="V114" s="151" t="inlineStr">
        <is>
          <t>是</t>
        </is>
      </c>
      <c r="W114" s="568" t="n">
        <v>46023</v>
      </c>
      <c r="X114" s="569" t="n">
        <v>46357</v>
      </c>
      <c r="Y114" s="151" t="n"/>
      <c r="Z114" s="544" t="n"/>
    </row>
    <row r="115" ht="106" customFormat="1" customHeight="1" s="507">
      <c r="A115" s="151" t="n">
        <v>109</v>
      </c>
      <c r="B115" s="151" t="inlineStr">
        <is>
          <t>产业发展</t>
        </is>
      </c>
      <c r="C115" s="151" t="inlineStr">
        <is>
          <t>生产项目</t>
        </is>
      </c>
      <c r="D115" s="151" t="inlineStr">
        <is>
          <t>种植业基地</t>
        </is>
      </c>
      <c r="E115" s="151" t="inlineStr">
        <is>
          <t>矿山镇二关营村农业产业道路建设项目</t>
        </is>
      </c>
      <c r="F115" s="151" t="inlineStr">
        <is>
          <t>矿山镇</t>
        </is>
      </c>
      <c r="G115" s="151" t="inlineStr">
        <is>
          <t>二关营村</t>
        </is>
      </c>
      <c r="H115" s="151" t="inlineStr">
        <is>
          <t>新建</t>
        </is>
      </c>
      <c r="I115" s="162" t="inlineStr">
        <is>
          <t>围绕项目区1500亩辣椒、玉米、马铃薯等产业种植区，新修4米宽Ｃ25混凝土20厘米厚机耕路2600米；建设块石挡土墙1500立方米；建设块石支砌三面光排水沟1200米；安装D80涵管6道32米，安装绿色防控杀虫灯5盏。</t>
        </is>
      </c>
      <c r="J115" s="151">
        <f>K115+L115+M115</f>
        <v/>
      </c>
      <c r="K115" s="151" t="n">
        <v>135</v>
      </c>
      <c r="L115" s="151" t="n"/>
      <c r="M115" s="151" t="n"/>
      <c r="N115" s="162" t="inlineStr">
        <is>
          <t>项目建成后，有效解决项目区群众农产品生产运输困难，有效降低生产成本。其中，辣椒300亩，玉米700亩，马铃薯500亩。受益人口479户，1801人（其中脱贫户222户，“三类监测对象”14户）。</t>
        </is>
      </c>
      <c r="O115" s="162" t="inlineStr">
        <is>
          <t>有效解决项目区群众农产品生产运输困难，降低生产成本，更加方便群众进行农产品的运输及售卖</t>
        </is>
      </c>
      <c r="P115" s="151" t="n">
        <v>1801</v>
      </c>
      <c r="Q115" s="151" t="inlineStr">
        <is>
          <t>否</t>
        </is>
      </c>
      <c r="R115" s="151" t="inlineStr">
        <is>
          <t>否</t>
        </is>
      </c>
      <c r="S115" s="151" t="inlineStr">
        <is>
          <t>否</t>
        </is>
      </c>
      <c r="T115" s="151" t="inlineStr">
        <is>
          <t>会泽县农业农村局（产业）</t>
        </is>
      </c>
      <c r="U115" s="151" t="inlineStr">
        <is>
          <t>矿山镇人民政府</t>
        </is>
      </c>
      <c r="V115" s="151" t="inlineStr">
        <is>
          <t>是</t>
        </is>
      </c>
      <c r="W115" s="568" t="n">
        <v>46023</v>
      </c>
      <c r="X115" s="569" t="n">
        <v>46357</v>
      </c>
      <c r="Y115" s="151" t="n"/>
      <c r="Z115" s="544" t="n"/>
    </row>
    <row r="116" ht="179" customFormat="1" customHeight="1" s="507">
      <c r="A116" s="151" t="n">
        <v>110</v>
      </c>
      <c r="B116" s="151" t="inlineStr">
        <is>
          <t>产业发展</t>
        </is>
      </c>
      <c r="C116" s="151" t="inlineStr">
        <is>
          <t>生产项目</t>
        </is>
      </c>
      <c r="D116" s="151" t="inlineStr">
        <is>
          <t>种植业基地</t>
        </is>
      </c>
      <c r="E116" s="151" t="inlineStr">
        <is>
          <t>矿山镇高原特色农业示范基地配套基础设施建设项目（二期）</t>
        </is>
      </c>
      <c r="F116" s="151" t="inlineStr">
        <is>
          <t>矿山镇</t>
        </is>
      </c>
      <c r="G116" s="151" t="inlineStr">
        <is>
          <t>洒衣村</t>
        </is>
      </c>
      <c r="H116" s="151" t="inlineStr">
        <is>
          <t>新建</t>
        </is>
      </c>
      <c r="I116" s="162" t="inlineStr">
        <is>
          <t>新建提水泵站1座，泵机采用两台型号为D85­45×9卧式节段式多级离心泵（1用1备），泵机设计流量85立方米/小时，设计扬程385米，配套电机功率160千瓦，总装机320千瓦；新建1座光伏发电场供电，光伏发电板820平方米，并配有相应配电设施；同时配套新建提水管1根，提水管管材为DN125钢塑复合管（Q355壁厚4.5厘米），管道总长2550米。安装PE63管道1800米，PE50管道4500米，PE40管道6000米，新建1500立方米C25钢筋混凝土高位水池1座，新建50立方米C25钢筋混凝土灌溉调节水池6座。</t>
        </is>
      </c>
      <c r="J116" s="151" t="n">
        <v>399.6</v>
      </c>
      <c r="K116" s="151" t="n">
        <v>399.6</v>
      </c>
      <c r="L116" s="151" t="n"/>
      <c r="M116" s="151" t="n"/>
      <c r="N116" s="522" t="inlineStr">
        <is>
          <t>工程建成后可以解决矿山镇的扯落村、二关营村、河湾子村、拖翅村及老坪子村5个村委会1290人饮水问题及矿山镇草莓基地农灌用水问题。建成后可向项目区提供人饮用水4万立方米；提供0.163万亩农灌用水13.74万立方米，工程建成后草莓平均亩产达2500公斤，年总产量407.5万公斤；草莓按当地市场现行价10元/kg计算，每年收入4075万元；辖区内受益群众580户1800人（其中脱贫户227户，“三类监测对象”158户）。</t>
        </is>
      </c>
      <c r="O116" s="162" t="inlineStr">
        <is>
          <t>项目建成后，充足的农灌用水，使农产品、草莓基地产值提升，增加群众收入，带动群众增收致富。</t>
        </is>
      </c>
      <c r="P116" s="151" t="n">
        <v>1800</v>
      </c>
      <c r="Q116" s="151" t="inlineStr">
        <is>
          <t>否</t>
        </is>
      </c>
      <c r="R116" s="151" t="inlineStr">
        <is>
          <t>否</t>
        </is>
      </c>
      <c r="S116" s="151" t="inlineStr">
        <is>
          <t>否</t>
        </is>
      </c>
      <c r="T116" s="151" t="inlineStr">
        <is>
          <t>会泽县农业农村局（产业）</t>
        </is>
      </c>
      <c r="U116" s="151" t="inlineStr">
        <is>
          <t>矿山镇人民政府</t>
        </is>
      </c>
      <c r="V116" s="151" t="inlineStr">
        <is>
          <t>是</t>
        </is>
      </c>
      <c r="W116" s="568" t="n">
        <v>46023</v>
      </c>
      <c r="X116" s="569" t="n">
        <v>46357</v>
      </c>
      <c r="Y116" s="151" t="inlineStr">
        <is>
          <t>2025年在库项目</t>
        </is>
      </c>
      <c r="Z116" s="544" t="n"/>
    </row>
    <row r="117" ht="150" customFormat="1" customHeight="1" s="507">
      <c r="A117" s="151" t="n">
        <v>111</v>
      </c>
      <c r="B117" s="151" t="inlineStr">
        <is>
          <t>产业发展</t>
        </is>
      </c>
      <c r="C117" s="151" t="inlineStr">
        <is>
          <t>生产项目</t>
        </is>
      </c>
      <c r="D117" s="151" t="inlineStr">
        <is>
          <t>种植业基地</t>
        </is>
      </c>
      <c r="E117" s="151" t="inlineStr">
        <is>
          <t>雨碌乡座江村冬草莓种植基地建设项目</t>
        </is>
      </c>
      <c r="F117" s="151" t="inlineStr">
        <is>
          <t>雨碌乡</t>
        </is>
      </c>
      <c r="G117" s="151" t="inlineStr">
        <is>
          <t>座江村</t>
        </is>
      </c>
      <c r="H117" s="151" t="inlineStr">
        <is>
          <t>新建</t>
        </is>
      </c>
      <c r="I117" s="162" t="inlineStr">
        <is>
          <t>在座江村新建20亩冬草莓种植基地，建设插地大棚13400平方米，安装主、干、支灌溉水管1200米，水泵2台。</t>
        </is>
      </c>
      <c r="J117" s="151">
        <f>K117+L117+M117</f>
        <v/>
      </c>
      <c r="K117" s="151" t="n">
        <v>54</v>
      </c>
      <c r="L117" s="151" t="n"/>
      <c r="M117" s="151" t="n"/>
      <c r="N117" s="524" t="inlineStr">
        <is>
          <t>项目具有良好的社会效益、生态效益和潜在的经济效益。同时在项目建设和运维过程中创造就业机会，带动当地经济发展。生态效益方面，有效减少污水排放对环境的污染，保护牛栏江敏感区的生态环境，改善农村生态景观，促进生态系统的良性循环。虽然项目本身不产生直接经济效益，但通过改善环境，可提升土地价值，吸引投资，促进农村产业发展，如发展乡村旅游、特色农业等，从而带来间接的经济效益，项目收益116户脱贫户，450人，边缘易致贫户3户11人。</t>
        </is>
      </c>
      <c r="O117" s="162" t="inlineStr">
        <is>
          <t>带动产业发展，增加务工就业岗位，提高群众收入。</t>
        </is>
      </c>
      <c r="P117" s="151" t="n">
        <v>450</v>
      </c>
      <c r="Q117" s="151" t="inlineStr">
        <is>
          <t>否</t>
        </is>
      </c>
      <c r="R117" s="151" t="inlineStr">
        <is>
          <t>否</t>
        </is>
      </c>
      <c r="S117" s="151" t="inlineStr">
        <is>
          <t>否</t>
        </is>
      </c>
      <c r="T117" s="151" t="inlineStr">
        <is>
          <t>会泽县农业农村局（产业）</t>
        </is>
      </c>
      <c r="U117" s="151" t="inlineStr">
        <is>
          <t>雨碌乡人民政府</t>
        </is>
      </c>
      <c r="V117" s="151" t="inlineStr">
        <is>
          <t>是</t>
        </is>
      </c>
      <c r="W117" s="568" t="n">
        <v>46023</v>
      </c>
      <c r="X117" s="569" t="n">
        <v>46357</v>
      </c>
      <c r="Y117" s="151" t="inlineStr">
        <is>
          <t>不涉及林业、环保等要素保障</t>
        </is>
      </c>
      <c r="Z117" s="544" t="n"/>
    </row>
    <row r="118" ht="111" customFormat="1" customHeight="1" s="507">
      <c r="A118" s="151" t="n">
        <v>112</v>
      </c>
      <c r="B118" s="151" t="inlineStr">
        <is>
          <t>产业发展</t>
        </is>
      </c>
      <c r="C118" s="151" t="inlineStr">
        <is>
          <t>生产项目</t>
        </is>
      </c>
      <c r="D118" s="151" t="inlineStr">
        <is>
          <t>种植业基地</t>
        </is>
      </c>
      <c r="E118" s="151" t="inlineStr">
        <is>
          <t>雨碌乡白彝村产业道路建设项目</t>
        </is>
      </c>
      <c r="F118" s="151" t="inlineStr">
        <is>
          <t>雨碌乡</t>
        </is>
      </c>
      <c r="G118" s="151" t="inlineStr">
        <is>
          <t>白彝村</t>
        </is>
      </c>
      <c r="H118" s="151" t="inlineStr">
        <is>
          <t>新建</t>
        </is>
      </c>
      <c r="I118" s="162" t="inlineStr">
        <is>
          <t>围绕白彝村上高桥、下高桥小组380亩辣椒、烤烟种植基地，硬化产业道路2500米（起点云雨路至终点上高桥、下高桥），均宽4米，采用C30混凝土浇灌，建设挡墙1500立方米。</t>
        </is>
      </c>
      <c r="J118" s="151">
        <f>K118+L118+M118</f>
        <v/>
      </c>
      <c r="K118" s="151" t="n">
        <v>209</v>
      </c>
      <c r="L118" s="151" t="n"/>
      <c r="M118" s="151" t="n"/>
      <c r="N118" s="162" t="inlineStr">
        <is>
          <t>通过辣椒、烤烟种建设项目，促进群众增收。项目建成后产权归雨碌乡人民政府。带动辖区内农户82户288人（其中脱贫户20户，“三类监测对象”5户）户均增加2500元以上。</t>
        </is>
      </c>
      <c r="O118" s="162" t="inlineStr">
        <is>
          <t>带动产业发展，增加务工就业岗位，提高群众收入。</t>
        </is>
      </c>
      <c r="P118" s="151" t="n">
        <v>288</v>
      </c>
      <c r="Q118" s="151" t="inlineStr">
        <is>
          <t>否</t>
        </is>
      </c>
      <c r="R118" s="151" t="inlineStr">
        <is>
          <t>否</t>
        </is>
      </c>
      <c r="S118" s="151" t="inlineStr">
        <is>
          <t>否</t>
        </is>
      </c>
      <c r="T118" s="151" t="inlineStr">
        <is>
          <t>会泽县农业农村局（产业）</t>
        </is>
      </c>
      <c r="U118" s="151" t="inlineStr">
        <is>
          <t>雨碌乡人民政府</t>
        </is>
      </c>
      <c r="V118" s="151" t="inlineStr">
        <is>
          <t>是</t>
        </is>
      </c>
      <c r="W118" s="568" t="n">
        <v>46023</v>
      </c>
      <c r="X118" s="569" t="n">
        <v>46357</v>
      </c>
      <c r="Y118" s="151" t="inlineStr">
        <is>
          <t>不涉及林业、环保、基本农田等要素保障</t>
        </is>
      </c>
      <c r="Z118" s="544" t="n"/>
    </row>
    <row r="119" ht="133" customFormat="1" customHeight="1" s="507">
      <c r="A119" s="151" t="n">
        <v>113</v>
      </c>
      <c r="B119" s="151" t="inlineStr">
        <is>
          <t>产业发展</t>
        </is>
      </c>
      <c r="C119" s="151" t="inlineStr">
        <is>
          <t>生产项目</t>
        </is>
      </c>
      <c r="D119" s="151" t="inlineStr">
        <is>
          <t>种植业基地</t>
        </is>
      </c>
      <c r="E119" s="151" t="inlineStr">
        <is>
          <t>雨碌乡阳山村产业道路建设项目</t>
        </is>
      </c>
      <c r="F119" s="151" t="inlineStr">
        <is>
          <t>雨碌乡</t>
        </is>
      </c>
      <c r="G119" s="151" t="inlineStr">
        <is>
          <t>阳山村</t>
        </is>
      </c>
      <c r="H119" s="151" t="inlineStr">
        <is>
          <t>新建</t>
        </is>
      </c>
      <c r="I119" s="162" t="inlineStr">
        <is>
          <t>围绕阳山山高头上小组450余亩辣椒、烤烟种植基地，硬化陆凳丫口至山头上小组1000米、陆凳丫口至姜家老坐2000米，共计硬化产业道路3000米，挡墙建设220立方米。（规格：20厘米厚C30混凝土路面，路面刻纹、切缝及沥青填充，含路基调形、土方开挖碾压等，均宽3.5米）。</t>
        </is>
      </c>
      <c r="J119" s="151">
        <f>K119+L119+M119</f>
        <v/>
      </c>
      <c r="K119" s="151" t="n">
        <v>179</v>
      </c>
      <c r="L119" s="151" t="n"/>
      <c r="M119" s="151" t="n"/>
      <c r="N119" s="522" t="inlineStr">
        <is>
          <t>资金项目规划，对雨碌乡阳山村山高头小组群众提供安全、舒适、便利的交通，改善村民生活品质，构建社会主义和谐社会的需要。保障群众外出务工，提高群众生活水平，促使群众增收，增强群众满意度，起到重要的作用。带动辖区内农户99户342人（其中“三类监测对象”2户7）户均增加3500元以上。</t>
        </is>
      </c>
      <c r="O119" s="162" t="inlineStr">
        <is>
          <t>带动产业发展，增加务工就业岗位，提高群众收入。</t>
        </is>
      </c>
      <c r="P119" s="151" t="n">
        <v>342</v>
      </c>
      <c r="Q119" s="151" t="inlineStr">
        <is>
          <t>否</t>
        </is>
      </c>
      <c r="R119" s="151" t="inlineStr">
        <is>
          <t>否</t>
        </is>
      </c>
      <c r="S119" s="151" t="inlineStr">
        <is>
          <t>否</t>
        </is>
      </c>
      <c r="T119" s="151" t="inlineStr">
        <is>
          <t>会泽县农业农村局（产业）</t>
        </is>
      </c>
      <c r="U119" s="151" t="inlineStr">
        <is>
          <t>雨碌乡人民政府</t>
        </is>
      </c>
      <c r="V119" s="151" t="inlineStr">
        <is>
          <t>是</t>
        </is>
      </c>
      <c r="W119" s="568" t="n">
        <v>46023</v>
      </c>
      <c r="X119" s="569" t="n">
        <v>46357</v>
      </c>
      <c r="Y119" s="151" t="inlineStr">
        <is>
          <t>不涉及林业、环保、基本农田等要素保障</t>
        </is>
      </c>
      <c r="Z119" s="544" t="n"/>
    </row>
    <row r="120" ht="238" customFormat="1" customHeight="1" s="507">
      <c r="A120" s="151" t="n">
        <v>114</v>
      </c>
      <c r="B120" s="151" t="inlineStr">
        <is>
          <t>产业发展</t>
        </is>
      </c>
      <c r="C120" s="151" t="inlineStr">
        <is>
          <t>生产项目</t>
        </is>
      </c>
      <c r="D120" s="151" t="inlineStr">
        <is>
          <t>种植业基地</t>
        </is>
      </c>
      <c r="E120" s="151" t="inlineStr">
        <is>
          <t>迤车镇石桥、店子、坪子片区牛栏江低热河谷农业产业基地基础配套设施建设项目</t>
        </is>
      </c>
      <c r="F120" s="151" t="inlineStr">
        <is>
          <t>迤车镇</t>
        </is>
      </c>
      <c r="G120" s="151" t="inlineStr">
        <is>
          <t>石桥村、店子村、坪子村</t>
        </is>
      </c>
      <c r="H120" s="151" t="inlineStr">
        <is>
          <t>新建</t>
        </is>
      </c>
      <c r="I120" s="524" t="inlineStr">
        <is>
          <t>1.石桥村岔河小组建混凝土起水坝一座，长20米、高2米、底宽2米、口宽1米，含土石方开挖，投资15万元；建8立方米取水过滤池1个，投资5万元。合计投资20万元；2.从石桥村岔河取水坝至店子村水沟小组主引水管道全长8500米。其中，从石桥村岔河取水坝至店子村大梨树小组，主引水管道长6000米，用DN325螺旋防腐钢管、厚0.6厘米引水，含防腐、安装费投资300万元；从店子村大梨树至水沟小组，主引水管道长2500米，用DN200镀锌管、厚0.45厘米引水，投资85万元；沿途建100立方米蓄水池6个，投资90万元；建支管5条，长2000米，用DN80镀锌管、厚0.3厘米，引水管。含安装费投资30万元；合计投资505万元。建成后覆盖石桥村、店子村发展种植冬早蔬菜、水果2000余亩。3.坪子村桥边小组至老街小组，建取水坝一座，长8米，高2米，底宽2米，口宽1米，含土、石方开挖，投资3万元；建沉砂池一个6立方投资2万元；建三面光沟渠长4000米、宽0.6米、高0.5米，沟帮厚0.1米、投资45万元。合计投资50万元；4.坪子村水井湾小组至柏家坪小组，建三面光沟渠长4000米、宽0.5米、高0.4米，沟帮厚0.1米、沟底厚0.1米，投资40万元；建6立方混凝土沉砂池1个，投资1万元；100立方蓄水池2个，含闸阀房、控制阀投资30万元；灌溉支管2条，用DN80镀锌管、厚0.3厘米，长500米含安装投资6万元。合计投资77万元。建成后覆盖坪子村种植冬枣蔬菜、水果1200亩。</t>
        </is>
      </c>
      <c r="J120" s="151">
        <f>K120+L120+M120</f>
        <v/>
      </c>
      <c r="K120" s="151" t="n">
        <v>352</v>
      </c>
      <c r="L120" s="151" t="n"/>
      <c r="M120" s="151" t="n"/>
      <c r="N120" s="162" t="inlineStr">
        <is>
          <t>完善农业产业基地基础配套设施，为农业生产发展，加快农业产业发展提供条件，建成后覆盖石桥村、店子村、坪子村3个村发展3500余亩冬早蔬菜及热带水果种植。预计受益500户1600人，能带动区域内人均增收1000元以上，还能带动牛栏江流域、江底三桥、织女湖旅游消费。</t>
        </is>
      </c>
      <c r="O120" s="162" t="inlineStr">
        <is>
          <t>入股分红、土地流转、带动务工就业等</t>
        </is>
      </c>
      <c r="P120" s="151" t="n">
        <v>1600</v>
      </c>
      <c r="Q120" s="151" t="inlineStr">
        <is>
          <t>否</t>
        </is>
      </c>
      <c r="R120" s="151" t="inlineStr">
        <is>
          <t>否</t>
        </is>
      </c>
      <c r="S120" s="151" t="inlineStr">
        <is>
          <t>否</t>
        </is>
      </c>
      <c r="T120" s="151" t="inlineStr">
        <is>
          <t>会泽县农业农村局（产业）</t>
        </is>
      </c>
      <c r="U120" s="151" t="inlineStr">
        <is>
          <t>迤车镇人民政府</t>
        </is>
      </c>
      <c r="V120" s="151" t="inlineStr">
        <is>
          <t>是</t>
        </is>
      </c>
      <c r="W120" s="568" t="n">
        <v>46023</v>
      </c>
      <c r="X120" s="569" t="n">
        <v>46357</v>
      </c>
      <c r="Y120" s="151" t="n"/>
      <c r="Z120" s="544" t="n"/>
    </row>
    <row r="121" ht="116" customFormat="1" customHeight="1" s="507">
      <c r="A121" s="151" t="n">
        <v>115</v>
      </c>
      <c r="B121" s="151" t="inlineStr">
        <is>
          <t>产业发展</t>
        </is>
      </c>
      <c r="C121" s="151" t="inlineStr">
        <is>
          <t>加工流通项目</t>
        </is>
      </c>
      <c r="D121" s="151" t="inlineStr">
        <is>
          <t>加工业</t>
        </is>
      </c>
      <c r="E121" s="151" t="inlineStr">
        <is>
          <t>迤车镇五谷村等10个村农产品加工坊二期建设项目</t>
        </is>
      </c>
      <c r="F121" s="151" t="inlineStr">
        <is>
          <t>迤车镇</t>
        </is>
      </c>
      <c r="G121" s="151" t="inlineStr">
        <is>
          <t>五谷村</t>
        </is>
      </c>
      <c r="H121" s="151" t="inlineStr">
        <is>
          <t>新建</t>
        </is>
      </c>
      <c r="I121" s="162" t="inlineStr">
        <is>
          <t>迤车镇五谷村等10个村农产品加工坊二期建设项目，新建加工坊建筑面积614.08平方米，采用单层钢筋混凝土框架结构，2800元/平方米，概算172万元；</t>
        </is>
      </c>
      <c r="J121" s="151">
        <f>K121+L121+M121</f>
        <v/>
      </c>
      <c r="K121" s="151" t="n">
        <v>172</v>
      </c>
      <c r="L121" s="151" t="n"/>
      <c r="M121" s="151" t="n"/>
      <c r="N121" s="162" t="inlineStr">
        <is>
          <t>带动全镇劳动力就近就业提供日常管理岗位30个，辐射带动周边纸厂、火红等6个乡镇参与种植、扩大生产；对花椒等农产品进行精加工，提高农产品附加值，助理花椒等产业产值跃增，推动农业增收，农民增收；受益农户49户150人。</t>
        </is>
      </c>
      <c r="O121" s="162" t="inlineStr">
        <is>
          <t>土地流转，就近务工</t>
        </is>
      </c>
      <c r="P121" s="151" t="n">
        <v>150</v>
      </c>
      <c r="Q121" s="151" t="inlineStr">
        <is>
          <t>否</t>
        </is>
      </c>
      <c r="R121" s="151" t="inlineStr">
        <is>
          <t>否</t>
        </is>
      </c>
      <c r="S121" s="151" t="inlineStr">
        <is>
          <t>是</t>
        </is>
      </c>
      <c r="T121" s="151" t="inlineStr">
        <is>
          <t>会泽县农业农村局（产业）</t>
        </is>
      </c>
      <c r="U121" s="151" t="inlineStr">
        <is>
          <t>迤车镇人民政府</t>
        </is>
      </c>
      <c r="V121" s="151" t="inlineStr">
        <is>
          <t>是</t>
        </is>
      </c>
      <c r="W121" s="568" t="n">
        <v>46023</v>
      </c>
      <c r="X121" s="569" t="n">
        <v>46387</v>
      </c>
      <c r="Y121" s="151" t="inlineStr">
        <is>
          <t>新增</t>
        </is>
      </c>
      <c r="Z121" s="544" t="n"/>
    </row>
    <row r="122" ht="110" customFormat="1" customHeight="1" s="507">
      <c r="A122" s="151" t="n">
        <v>116</v>
      </c>
      <c r="B122" s="151" t="inlineStr">
        <is>
          <t>产业发展</t>
        </is>
      </c>
      <c r="C122" s="151" t="inlineStr">
        <is>
          <t>生产项目</t>
        </is>
      </c>
      <c r="D122" s="151" t="inlineStr">
        <is>
          <t>种植业基地</t>
        </is>
      </c>
      <c r="E122" s="151" t="inlineStr">
        <is>
          <t>鲁纳乡座舍村产业配套基础设施建设项目</t>
        </is>
      </c>
      <c r="F122" s="151" t="inlineStr">
        <is>
          <t>鲁纳乡</t>
        </is>
      </c>
      <c r="G122" s="151" t="inlineStr">
        <is>
          <t>座舍村</t>
        </is>
      </c>
      <c r="H122" s="151" t="inlineStr">
        <is>
          <t>新建</t>
        </is>
      </c>
      <c r="I122" s="162" t="inlineStr">
        <is>
          <t>围绕座舍村1200亩蔬菜产业配套基地，从小湾岩嘴至大渡口回龙宴大沟原构三面光沟渠修复建设。1.净空宽0.8米，深1米，长5960米；沟壁C30混凝土浇筑厚0.2米，沟底C30混凝土浇筑厚0.15米；2.沿沟过村庄沟渠加盖盖板1800米；3.安装过水闸门8道，出水闸阀20个；4.道路硬化1条共4300米.预计概算总投资490万元。</t>
        </is>
      </c>
      <c r="J122" s="151">
        <f>K122+L122+M122</f>
        <v/>
      </c>
      <c r="K122" s="151" t="n">
        <v>260</v>
      </c>
      <c r="L122" s="151" t="n"/>
      <c r="M122" s="151" t="n"/>
      <c r="N122" s="162" t="inlineStr">
        <is>
          <t>改善道路基础设施，项目建成后形成的资产归座舍村委会所有，通过与生产经营主体合作经营，增加集体经济收入，带动群众基地就近务工1200人左右，受益人口150户460人。</t>
        </is>
      </c>
      <c r="O122" s="162" t="inlineStr">
        <is>
          <t>入股分红、土地流转、带动务工就业等</t>
        </is>
      </c>
      <c r="P122" s="151" t="n">
        <v>460</v>
      </c>
      <c r="Q122" s="151" t="inlineStr">
        <is>
          <t>否</t>
        </is>
      </c>
      <c r="R122" s="151" t="inlineStr">
        <is>
          <t>否</t>
        </is>
      </c>
      <c r="S122" s="151" t="inlineStr">
        <is>
          <t>否</t>
        </is>
      </c>
      <c r="T122" s="151" t="inlineStr">
        <is>
          <t>会泽县农业农村局（产业）</t>
        </is>
      </c>
      <c r="U122" s="151" t="inlineStr">
        <is>
          <t>鲁纳乡人民政府</t>
        </is>
      </c>
      <c r="V122" s="151" t="inlineStr">
        <is>
          <t>是</t>
        </is>
      </c>
      <c r="W122" s="568" t="n">
        <v>46023</v>
      </c>
      <c r="X122" s="569" t="n">
        <v>46357</v>
      </c>
      <c r="Y122" s="151" t="n"/>
      <c r="Z122" s="544" t="n"/>
    </row>
    <row r="123" ht="111" customFormat="1" customHeight="1" s="507">
      <c r="A123" s="151" t="n">
        <v>117</v>
      </c>
      <c r="B123" s="151" t="inlineStr">
        <is>
          <t>产业发展</t>
        </is>
      </c>
      <c r="C123" s="151" t="inlineStr">
        <is>
          <t>生产项目</t>
        </is>
      </c>
      <c r="D123" s="151" t="inlineStr">
        <is>
          <t>种植业基地</t>
        </is>
      </c>
      <c r="E123" s="151" t="inlineStr">
        <is>
          <t>鲁纳乡陡咀村、狮子村水果产业配套基础设施建设项目</t>
        </is>
      </c>
      <c r="F123" s="151" t="inlineStr">
        <is>
          <t>鲁纳乡</t>
        </is>
      </c>
      <c r="G123" s="151" t="inlineStr">
        <is>
          <t>陡咀村狮子村</t>
        </is>
      </c>
      <c r="H123" s="151" t="inlineStr">
        <is>
          <t>新建</t>
        </is>
      </c>
      <c r="I123" s="162" t="inlineStr">
        <is>
          <t>围绕陡咀村狮子山、刘家冲、狮子果树500亩水果产业配套基础设施建设，新建蓄水池7个，主水池100立方米5个，50立方米2个，混凝土钢筋浇筑，配套管网20千米PE50管、50减压阀7个、50排沙阀10个、DN50阀门15个，阀门检查井20个，砖砌方形1米X1米，加不锈钢盖板，预计概算总投资110万元。</t>
        </is>
      </c>
      <c r="J123" s="151">
        <f>K123+L123+M123</f>
        <v/>
      </c>
      <c r="K123" s="151" t="n">
        <v>110</v>
      </c>
      <c r="L123" s="151" t="n"/>
      <c r="M123" s="151" t="n"/>
      <c r="N123" s="162" t="inlineStr">
        <is>
          <t>通过土地流转、带动务工就业等。方便群众取水灌溉，增加群众收入，预计项目受益人口500多户2000人。</t>
        </is>
      </c>
      <c r="O123" s="162" t="inlineStr">
        <is>
          <t>入股分红、土地流转、带动务工就业等</t>
        </is>
      </c>
      <c r="P123" s="151" t="n">
        <v>2000</v>
      </c>
      <c r="Q123" s="151" t="inlineStr">
        <is>
          <t>否</t>
        </is>
      </c>
      <c r="R123" s="151" t="inlineStr">
        <is>
          <t>否</t>
        </is>
      </c>
      <c r="S123" s="151" t="inlineStr">
        <is>
          <t>否</t>
        </is>
      </c>
      <c r="T123" s="151" t="inlineStr">
        <is>
          <t>会泽县农业农村局（产业）</t>
        </is>
      </c>
      <c r="U123" s="151" t="inlineStr">
        <is>
          <t>鲁纳乡人民政府</t>
        </is>
      </c>
      <c r="V123" s="151" t="inlineStr">
        <is>
          <t>是</t>
        </is>
      </c>
      <c r="W123" s="568" t="n">
        <v>46023</v>
      </c>
      <c r="X123" s="569" t="n">
        <v>46357</v>
      </c>
      <c r="Y123" s="151" t="n"/>
      <c r="Z123" s="544" t="n"/>
    </row>
    <row r="124" ht="125" customFormat="1" customHeight="1" s="507">
      <c r="A124" s="151" t="n">
        <v>118</v>
      </c>
      <c r="B124" s="151" t="inlineStr">
        <is>
          <t>产业发展</t>
        </is>
      </c>
      <c r="C124" s="151" t="inlineStr">
        <is>
          <t>生产项目</t>
        </is>
      </c>
      <c r="D124" s="151" t="inlineStr">
        <is>
          <t>种植业基地</t>
        </is>
      </c>
      <c r="E124" s="151" t="inlineStr">
        <is>
          <t>鲁纳乡陡咀村蔬菜产业配套基础设施项目</t>
        </is>
      </c>
      <c r="F124" s="151" t="inlineStr">
        <is>
          <t>鲁纳乡</t>
        </is>
      </c>
      <c r="G124" s="151" t="inlineStr">
        <is>
          <t>陡咀村</t>
        </is>
      </c>
      <c r="H124" s="151" t="inlineStr">
        <is>
          <t>新建</t>
        </is>
      </c>
      <c r="I124" s="162" t="inlineStr">
        <is>
          <t>围绕陡咀村600亩蔬菜种植基地，新建蓄水池3个，其中：主水池100立方米1个，50立方米2个，混凝土钢筋浇筑，配套管网7.6千米PE50管、50减压阀3个、50排沙阀4个、DN50阀门7个，阀门检查井7个，砖砌方形1米X1米，加不锈钢盖板。硬化道路3千米，均宽3.5米厚0.2米，C20混凝土，投入资金60万元。预计概算总投入财政衔接资金150万元。</t>
        </is>
      </c>
      <c r="J124" s="151">
        <f>K124+L124+M124</f>
        <v/>
      </c>
      <c r="K124" s="151" t="n">
        <v>150</v>
      </c>
      <c r="L124" s="151" t="n"/>
      <c r="M124" s="151" t="n"/>
      <c r="N124" s="162" t="inlineStr">
        <is>
          <t>夯实蔬菜产业配套基础设施建设，方便菜农取水灌溉，增加菜农收入，预计项目受益人口350多户1000人。</t>
        </is>
      </c>
      <c r="O124" s="162" t="inlineStr">
        <is>
          <t>入股分红、土地流转、带动务工就业等</t>
        </is>
      </c>
      <c r="P124" s="151" t="n">
        <v>1000</v>
      </c>
      <c r="Q124" s="151" t="inlineStr">
        <is>
          <t>否</t>
        </is>
      </c>
      <c r="R124" s="151" t="inlineStr">
        <is>
          <t>否</t>
        </is>
      </c>
      <c r="S124" s="151" t="inlineStr">
        <is>
          <t>否</t>
        </is>
      </c>
      <c r="T124" s="151" t="inlineStr">
        <is>
          <t>会泽县农业农村局（产业）</t>
        </is>
      </c>
      <c r="U124" s="151" t="inlineStr">
        <is>
          <t>鲁纳乡人民政府</t>
        </is>
      </c>
      <c r="V124" s="151" t="inlineStr">
        <is>
          <t>是</t>
        </is>
      </c>
      <c r="W124" s="568" t="n">
        <v>46023</v>
      </c>
      <c r="X124" s="569" t="n">
        <v>46357</v>
      </c>
      <c r="Y124" s="151" t="n"/>
      <c r="Z124" s="544" t="n"/>
    </row>
    <row r="125" ht="101" customFormat="1" customHeight="1" s="507">
      <c r="A125" s="151" t="n">
        <v>119</v>
      </c>
      <c r="B125" s="151" t="inlineStr">
        <is>
          <t>产业发展</t>
        </is>
      </c>
      <c r="C125" s="151" t="inlineStr">
        <is>
          <t>生产项目</t>
        </is>
      </c>
      <c r="D125" s="151" t="inlineStr">
        <is>
          <t>种植业基地</t>
        </is>
      </c>
      <c r="E125" s="151" t="inlineStr">
        <is>
          <t>鲁纳乡新营村食用菌种植巩固提升建设项目</t>
        </is>
      </c>
      <c r="F125" s="151" t="inlineStr">
        <is>
          <t>鲁纳乡</t>
        </is>
      </c>
      <c r="G125" s="151" t="inlineStr">
        <is>
          <t>新营村</t>
        </is>
      </c>
      <c r="H125" s="151" t="inlineStr">
        <is>
          <t>新建</t>
        </is>
      </c>
      <c r="I125" s="162" t="inlineStr">
        <is>
          <t>一、建设食用菌种养殖钢架6310平方米，每平方米220元，预计投资118.8万元；二、建设户外水电、排风、传送带等，计划投资131.2万元；</t>
        </is>
      </c>
      <c r="J125" s="151">
        <f>K125+L125+M125</f>
        <v/>
      </c>
      <c r="K125" s="151" t="n">
        <v>250</v>
      </c>
      <c r="L125" s="151" t="n"/>
      <c r="M125" s="151" t="n"/>
      <c r="N125" s="162" t="inlineStr">
        <is>
          <t>项目建成后产权归鲁纳乡人民政府所有，实现年养菌棒190万棒，解决30人务工就业，可辐射带动农户进行食用菌菌棒种植80万棒，带动辖区内50户农户，促进户均增加收入1500元以上。</t>
        </is>
      </c>
      <c r="O125" s="162" t="inlineStr">
        <is>
          <t>入股分红、土地流转、带动务工就业等</t>
        </is>
      </c>
      <c r="P125" s="151" t="n">
        <v>400</v>
      </c>
      <c r="Q125" s="151" t="inlineStr">
        <is>
          <t>否</t>
        </is>
      </c>
      <c r="R125" s="151" t="inlineStr">
        <is>
          <t>否</t>
        </is>
      </c>
      <c r="S125" s="151" t="inlineStr">
        <is>
          <t>否</t>
        </is>
      </c>
      <c r="T125" s="151" t="inlineStr">
        <is>
          <t>会泽县农业农村局（产业）</t>
        </is>
      </c>
      <c r="U125" s="151" t="inlineStr">
        <is>
          <t>鲁纳乡人民政府</t>
        </is>
      </c>
      <c r="V125" s="151" t="inlineStr">
        <is>
          <t>是</t>
        </is>
      </c>
      <c r="W125" s="568" t="n">
        <v>46023</v>
      </c>
      <c r="X125" s="569" t="n">
        <v>46357</v>
      </c>
      <c r="Y125" s="151" t="n"/>
      <c r="Z125" s="544" t="n"/>
    </row>
    <row r="126" ht="157" customFormat="1" customHeight="1" s="507">
      <c r="A126" s="151" t="n">
        <v>120</v>
      </c>
      <c r="B126" s="151" t="inlineStr">
        <is>
          <t>产业发展</t>
        </is>
      </c>
      <c r="C126" s="151" t="inlineStr">
        <is>
          <t>生产项目</t>
        </is>
      </c>
      <c r="D126" s="151" t="inlineStr">
        <is>
          <t>种植业基地</t>
        </is>
      </c>
      <c r="E126" s="151" t="inlineStr">
        <is>
          <t>宝云街道普珠村尖石头至新街乡小海产业道路项目</t>
        </is>
      </c>
      <c r="F126" s="151" t="inlineStr">
        <is>
          <t>宝云街道</t>
        </is>
      </c>
      <c r="G126" s="151" t="inlineStr">
        <is>
          <t>普珠村</t>
        </is>
      </c>
      <c r="H126" s="151" t="inlineStr">
        <is>
          <t>新建</t>
        </is>
      </c>
      <c r="I126" s="162" t="inlineStr">
        <is>
          <t>围绕普珠村1000亩当归、臭参、党参、附子等中草药种植基地，硬化普珠村尖石头到终新街乡小海产业道路。建设内容为：全长6.5千米，均宽4.5米，路面、错车道及弯道加宽面积850平方米，C30商品混凝土20厘米厚共计30100平方米，道路石方开挖1000立方米，土方开挖回填5000立方米，涵管涵洞60道。</t>
        </is>
      </c>
      <c r="J126" s="151" t="n">
        <v>377.65</v>
      </c>
      <c r="K126" s="151" t="n">
        <v>377.65</v>
      </c>
      <c r="L126" s="151" t="n"/>
      <c r="M126" s="151" t="n"/>
      <c r="N126" s="162" t="inlineStr">
        <is>
          <t>通过道路硬化项目，盘活当地土地资源，助推普珠村产业发展，种植当归、臭参、续断等中草药1000亩，助力当地群众增收致富，每年增加土地租金收入50万元，中草药种植每年为当地提供务工2万人次，直接务工收入200万元。资产属宝云街道普珠村所有，项目覆盖普珠村3个小组82户394人。</t>
        </is>
      </c>
      <c r="O126" s="162" t="inlineStr">
        <is>
          <t>带动产业发展，增加务工就业岗位，提高群众收入。</t>
        </is>
      </c>
      <c r="P126" s="151" t="n">
        <v>394</v>
      </c>
      <c r="Q126" s="151" t="inlineStr">
        <is>
          <t>否</t>
        </is>
      </c>
      <c r="R126" s="151" t="inlineStr">
        <is>
          <t>否</t>
        </is>
      </c>
      <c r="S126" s="151" t="inlineStr">
        <is>
          <t>否</t>
        </is>
      </c>
      <c r="T126" s="151" t="inlineStr">
        <is>
          <t>会泽县农业农村局（产业）</t>
        </is>
      </c>
      <c r="U126" s="151" t="inlineStr">
        <is>
          <t>宝云街道办事处</t>
        </is>
      </c>
      <c r="V126" s="151" t="inlineStr">
        <is>
          <t>是</t>
        </is>
      </c>
      <c r="W126" s="568" t="n">
        <v>46235</v>
      </c>
      <c r="X126" s="569" t="n">
        <v>46327</v>
      </c>
      <c r="Y126" s="151" t="n"/>
      <c r="Z126" s="544" t="n"/>
    </row>
    <row r="127" ht="96" customFormat="1" customHeight="1" s="507">
      <c r="A127" s="151" t="n">
        <v>121</v>
      </c>
      <c r="B127" s="151" t="inlineStr">
        <is>
          <t>产业发展</t>
        </is>
      </c>
      <c r="C127" s="151" t="inlineStr">
        <is>
          <t>生产项目</t>
        </is>
      </c>
      <c r="D127" s="151" t="inlineStr">
        <is>
          <t>种植业基地</t>
        </is>
      </c>
      <c r="E127" s="151" t="inlineStr">
        <is>
          <t>宝云街道苹果产业提质增效示范项目</t>
        </is>
      </c>
      <c r="F127" s="151" t="inlineStr">
        <is>
          <t>宝云街道</t>
        </is>
      </c>
      <c r="G127" s="151" t="inlineStr">
        <is>
          <t>拖姑村</t>
        </is>
      </c>
      <c r="H127" s="151" t="inlineStr">
        <is>
          <t>新建</t>
        </is>
      </c>
      <c r="I127" s="162" t="inlineStr">
        <is>
          <t>在宝云街道拖姑村选取苹果种植管理水平高的300亩种植基地作为示范项目，联农带农效果较好，拟计划投入300万元实施苹果产业基地防雹网建设，安装防雹网150000平方米（含钢管、钢线、配件、防雹网），安装太阳能绿色防控杀虫灯30盏，概算投财政衔接资金300万元。</t>
        </is>
      </c>
      <c r="J127" s="151">
        <f>K127+L127+M127</f>
        <v/>
      </c>
      <c r="K127" s="151" t="n">
        <v>300</v>
      </c>
      <c r="L127" s="151" t="n"/>
      <c r="M127" s="151" t="n"/>
      <c r="N127" s="162" t="inlineStr">
        <is>
          <t>项目建成后，资产属宝云街道股份经济合作联合总社所有，每年增加村集体经济7.5万元，项目覆盖拖姑村365户1076人。</t>
        </is>
      </c>
      <c r="O127" s="162" t="inlineStr">
        <is>
          <t>带动农户提升苹果种植技术水平，带动务工就业，增加村集体经济收入</t>
        </is>
      </c>
      <c r="P127" s="151" t="n">
        <v>1076</v>
      </c>
      <c r="Q127" s="151" t="inlineStr">
        <is>
          <t>否</t>
        </is>
      </c>
      <c r="R127" s="151" t="inlineStr">
        <is>
          <t>否</t>
        </is>
      </c>
      <c r="S127" s="151" t="inlineStr">
        <is>
          <t>否</t>
        </is>
      </c>
      <c r="T127" s="151" t="inlineStr">
        <is>
          <t>会泽县农业农村局（产业）</t>
        </is>
      </c>
      <c r="U127" s="151" t="inlineStr">
        <is>
          <t>宝云街道办事处</t>
        </is>
      </c>
      <c r="V127" s="151" t="inlineStr">
        <is>
          <t>是</t>
        </is>
      </c>
      <c r="W127" s="568" t="n">
        <v>46023</v>
      </c>
      <c r="X127" s="569" t="n">
        <v>46296</v>
      </c>
      <c r="Y127" s="151" t="n"/>
      <c r="Z127" s="544" t="n"/>
    </row>
    <row r="128" ht="224" customFormat="1" customHeight="1" s="507">
      <c r="A128" s="151" t="n">
        <v>122</v>
      </c>
      <c r="B128" s="151" t="inlineStr">
        <is>
          <t>产业发展</t>
        </is>
      </c>
      <c r="C128" s="151" t="inlineStr">
        <is>
          <t>生产项目</t>
        </is>
      </c>
      <c r="D128" s="151" t="inlineStr">
        <is>
          <t>种植业基地</t>
        </is>
      </c>
      <c r="E128" s="151" t="inlineStr">
        <is>
          <t>田坝乡板坡粮食主产区配套基础设施建设项目</t>
        </is>
      </c>
      <c r="F128" s="151" t="inlineStr">
        <is>
          <t>田坝乡</t>
        </is>
      </c>
      <c r="G128" s="151" t="inlineStr">
        <is>
          <t>板坡村</t>
        </is>
      </c>
      <c r="H128" s="151" t="inlineStr">
        <is>
          <t>新建</t>
        </is>
      </c>
      <c r="I128" s="162" t="inlineStr">
        <is>
          <t>1、新建3米宽机耕道路2条，共计2千米，规格为25厘米厚砂石路，单价35万元/千米，计划投资70万元；2、新建3.5米宽机耕道路3条，共计4.5千米，规格为20厘米厚C25混凝土浇筑，单价50万元/千米，计划投资225万元；3、新建C25混凝土取水坝1座，单价20万元/个，计划投资20万元；4、新建300立方米水池3个，单价14万元/个，计划投资42万元；新建100立方米水池3个，单价7万元/个，计划投资21万元；5、配套管网，DN100主管3.5千米，单价9.5万元/千米，计划投资33.25万元，DN80支管1.5千米，单价7.5万元/千米，计划投资11.25万元；6、新建0.8*0.8C25混凝土排水沟1.2千米，单价68万元/千米，计划投资81.6万元；7、新建浆砌块石挡墙800立方米，单价360元/立方米，计划投资28.8万元。</t>
        </is>
      </c>
      <c r="J128" s="151" t="n">
        <v>332.9</v>
      </c>
      <c r="K128" s="151" t="n">
        <v>332.9</v>
      </c>
      <c r="L128" s="151" t="n"/>
      <c r="M128" s="151" t="n"/>
      <c r="N128" s="162" t="inlineStr">
        <is>
          <t>改善了项目区基础设施条件，通过项目建设实施，改善出行及耕作条件，促使农户129户430人实现增收，推动集体经济发展，有效巩固拓展脱贫攻坚成果，助力乡村振兴。</t>
        </is>
      </c>
      <c r="O128" s="162" t="inlineStr">
        <is>
          <t>项目的建成能有效补足田坝乡板坡粮食主产区短板，受益。</t>
        </is>
      </c>
      <c r="P128" s="151" t="n">
        <v>430</v>
      </c>
      <c r="Q128" s="151" t="inlineStr">
        <is>
          <t>否</t>
        </is>
      </c>
      <c r="R128" s="151" t="inlineStr">
        <is>
          <t>否</t>
        </is>
      </c>
      <c r="S128" s="151" t="inlineStr">
        <is>
          <t>否</t>
        </is>
      </c>
      <c r="T128" s="151" t="inlineStr">
        <is>
          <t>会泽县农业农村局（产业）</t>
        </is>
      </c>
      <c r="U128" s="151" t="inlineStr">
        <is>
          <t>田坝乡人民政府</t>
        </is>
      </c>
      <c r="V128" s="151" t="inlineStr">
        <is>
          <t>是</t>
        </is>
      </c>
      <c r="W128" s="568" t="n">
        <v>46082</v>
      </c>
      <c r="X128" s="569" t="n">
        <v>46357</v>
      </c>
      <c r="Y128" s="151" t="inlineStr">
        <is>
          <t>2025年在库项目</t>
        </is>
      </c>
      <c r="Z128" s="544" t="n"/>
    </row>
    <row r="129" ht="88" customFormat="1" customHeight="1" s="507">
      <c r="A129" s="151" t="n">
        <v>123</v>
      </c>
      <c r="B129" s="151" t="inlineStr">
        <is>
          <t>产业发展</t>
        </is>
      </c>
      <c r="C129" s="151" t="inlineStr">
        <is>
          <t>生产项目</t>
        </is>
      </c>
      <c r="D129" s="151" t="inlineStr">
        <is>
          <t>养殖业基地</t>
        </is>
      </c>
      <c r="E129" s="151" t="inlineStr">
        <is>
          <t>会泽火红山羊保种场配套设施建设项目</t>
        </is>
      </c>
      <c r="F129" s="151" t="inlineStr">
        <is>
          <t>田坝乡</t>
        </is>
      </c>
      <c r="G129" s="151" t="inlineStr">
        <is>
          <t>李子箐村</t>
        </is>
      </c>
      <c r="H129" s="151" t="inlineStr">
        <is>
          <t>新建</t>
        </is>
      </c>
      <c r="I129" s="162" t="inlineStr">
        <is>
          <t>完成新建公羊舍500平方米，堆粪场100平方米，冷库60立方米，场区道路硬化8000平方米，架设镀锌刺铁丝围栏4100米，饮水管道DN40塑料管2公里、配套药浴设施2套、铲粪车1辆。</t>
        </is>
      </c>
      <c r="J129" s="151">
        <f>K129+L129+M129</f>
        <v/>
      </c>
      <c r="K129" s="151" t="n">
        <v>295.5</v>
      </c>
      <c r="L129" s="151" t="n"/>
      <c r="M129" s="151" t="n"/>
      <c r="N129" s="162" t="inlineStr">
        <is>
          <t>通过项目建设，进一步完善保种场的相关设施设备，保证保种场能够正常地生产经营，全面实施火红山羊的保护与开发，受益农户625户2000人。</t>
        </is>
      </c>
      <c r="O129" s="162" t="inlineStr">
        <is>
          <t>带动产业发展，提升养殖技术水平</t>
        </is>
      </c>
      <c r="P129" s="151" t="n">
        <v>2000</v>
      </c>
      <c r="Q129" s="151" t="inlineStr">
        <is>
          <t>否</t>
        </is>
      </c>
      <c r="R129" s="151" t="inlineStr">
        <is>
          <t>否</t>
        </is>
      </c>
      <c r="S129" s="151" t="inlineStr">
        <is>
          <t>否</t>
        </is>
      </c>
      <c r="T129" s="151" t="inlineStr">
        <is>
          <t>会泽县农业农村局（产业）</t>
        </is>
      </c>
      <c r="U129" s="151" t="inlineStr">
        <is>
          <t>田坝乡人民政府</t>
        </is>
      </c>
      <c r="V129" s="151" t="inlineStr">
        <is>
          <t>是</t>
        </is>
      </c>
      <c r="W129" s="568" t="n">
        <v>46023</v>
      </c>
      <c r="X129" s="569" t="n">
        <v>46357</v>
      </c>
      <c r="Y129" s="151" t="n"/>
      <c r="Z129" s="544" t="n"/>
    </row>
    <row r="130" ht="221" customFormat="1" customHeight="1" s="507">
      <c r="A130" s="151" t="n">
        <v>124</v>
      </c>
      <c r="B130" s="151" t="inlineStr">
        <is>
          <t>产业发展</t>
        </is>
      </c>
      <c r="C130" s="151" t="inlineStr">
        <is>
          <t>生产项目</t>
        </is>
      </c>
      <c r="D130" s="151" t="inlineStr">
        <is>
          <t>种植业基地</t>
        </is>
      </c>
      <c r="E130" s="151" t="inlineStr">
        <is>
          <t>田坝乡2026年肉牛产业规模化养殖示范村建设项目</t>
        </is>
      </c>
      <c r="F130" s="151" t="inlineStr">
        <is>
          <t>田坝乡</t>
        </is>
      </c>
      <c r="G130" s="151" t="inlineStr">
        <is>
          <t>海山、卡竹、曾家湾、公锁、白土等5个村委会</t>
        </is>
      </c>
      <c r="H130" s="151" t="inlineStr">
        <is>
          <t>新建</t>
        </is>
      </c>
      <c r="I130" s="524" t="inlineStr">
        <is>
          <t>（一）实施标准化牛舍建设。新建牛舍19080平方米。其中：海山3360平方米、卡竹6600平方米、曾家湾2640平方米、公锁3120平方米、白土3360平方米。（二）实施能繁母牛饲养奖补。对5个试点村及非试点村的能繁母牛共实施饲养奖励补助2000头。其中：非试点村饲养5头以上的养殖户共奖励补助1000头，试点村内的示范户共奖励补助1000头。（三）推广全株青贮玉米、饲用燕麦、小黑麦等优质饲草。全株青贮玉米、饲用燕麦、小黑麦优质饲草收储推广1500吨，其中：海山300吨、卡竹500吨，曾家湾200吨、公锁250吨、白土250吨。（四）推广优质肉牛冻精改良。在试点村内推广优质肉牛冻改配种1000头，其中：海山200头、卡竹300头，曾家湾150头、公锁200头、白土150头。（五）培育规模以上肉牛养殖示范户。在卡竹村重点培育50-99头规模养殖场1个。（六）技术培训。对能繁母牛养殖户、规模养殖场、家庭农场每年技术培训不少于3次，共计开展实用技术培训750人（次），其中：海山村180人次、卡竹村210人次、曾家湾村120人次、公锁村120人次、白土村120人次。（七）饲草收储加工。支持试点村肉牛养殖合作社建设饲草料收储加工场（点）5个，其中：海山村1个、卡竹村1个、曾家湾村1个、公锁村1个、白土村1个。</t>
        </is>
      </c>
      <c r="J130" s="151">
        <f>K130+L130+M130</f>
        <v/>
      </c>
      <c r="K130" s="151" t="n">
        <v>390.5</v>
      </c>
      <c r="L130" s="151" t="n"/>
      <c r="M130" s="151" t="n"/>
      <c r="N130" s="162" t="inlineStr">
        <is>
          <t>按照“小规模、大群体”的发展思路，扶持肉牛养殖181户，通过项目实施，对肉牛产业发展具有较强的示范带动作用，带动500户大力发展肉牛养殖，受益181户732人。</t>
        </is>
      </c>
      <c r="O130" s="162" t="inlineStr">
        <is>
          <t>项目覆盖农户181户，带动500户大力发展肉牛养殖。</t>
        </is>
      </c>
      <c r="P130" s="151" t="n">
        <v>732</v>
      </c>
      <c r="Q130" s="151" t="inlineStr">
        <is>
          <t>是</t>
        </is>
      </c>
      <c r="R130" s="151" t="inlineStr">
        <is>
          <t>否</t>
        </is>
      </c>
      <c r="S130" s="151" t="inlineStr">
        <is>
          <t>否</t>
        </is>
      </c>
      <c r="T130" s="151" t="inlineStr">
        <is>
          <t>会泽县农业农村局（产业）</t>
        </is>
      </c>
      <c r="U130" s="151" t="inlineStr">
        <is>
          <t>田坝乡人民政府</t>
        </is>
      </c>
      <c r="V130" s="151" t="inlineStr">
        <is>
          <t>是</t>
        </is>
      </c>
      <c r="W130" s="568" t="n">
        <v>46023</v>
      </c>
      <c r="X130" s="569" t="n">
        <v>46357</v>
      </c>
      <c r="Y130" s="151" t="n"/>
      <c r="Z130" s="544" t="n"/>
    </row>
    <row r="131" ht="97" customFormat="1" customHeight="1" s="507">
      <c r="A131" s="151" t="n">
        <v>125</v>
      </c>
      <c r="B131" s="151" t="inlineStr">
        <is>
          <t>产业发展</t>
        </is>
      </c>
      <c r="C131" s="151" t="inlineStr">
        <is>
          <t>生产项目</t>
        </is>
      </c>
      <c r="D131" s="151" t="inlineStr">
        <is>
          <t>种植业基地</t>
        </is>
      </c>
      <c r="E131" s="151" t="inlineStr">
        <is>
          <t>老厂乡三岔村中药材种植基地建设项目</t>
        </is>
      </c>
      <c r="F131" s="151" t="inlineStr">
        <is>
          <t>老厂乡</t>
        </is>
      </c>
      <c r="G131" s="151" t="inlineStr">
        <is>
          <t>三岔村</t>
        </is>
      </c>
      <c r="H131" s="151" t="inlineStr">
        <is>
          <t>新建</t>
        </is>
      </c>
      <c r="I131" s="162" t="inlineStr">
        <is>
          <t>在老厂乡三岔村发展中药材种植基地300亩。需新建200立方米蓄水池3个，配套DN75钢镀锌钢管1500米，DN25镀锌钢管3600米，抽水机2台；新修硬化道路2900米、均宽3.5米，厚0.25米，C25混凝土浇筑。</t>
        </is>
      </c>
      <c r="J131" s="151">
        <f>K131+L131+M131</f>
        <v/>
      </c>
      <c r="K131" s="151" t="n">
        <v>210</v>
      </c>
      <c r="L131" s="151" t="n"/>
      <c r="M131" s="151" t="n"/>
      <c r="N131" s="162" t="inlineStr">
        <is>
          <t>项目建成后可有效改善300亩中药材基地基础设施条件。形成的扶贫资产归三岔村所有。发展中药材种植，可带动辖区内387户1309人增收，促进户均增收1000元以上。</t>
        </is>
      </c>
      <c r="O131" s="162" t="inlineStr">
        <is>
          <t>入股分红、土地流转、带动务工就业等</t>
        </is>
      </c>
      <c r="P131" s="151" t="n">
        <v>1309</v>
      </c>
      <c r="Q131" s="151" t="inlineStr">
        <is>
          <t>否</t>
        </is>
      </c>
      <c r="R131" s="151" t="inlineStr">
        <is>
          <t>否</t>
        </is>
      </c>
      <c r="S131" s="151" t="inlineStr">
        <is>
          <t>否</t>
        </is>
      </c>
      <c r="T131" s="151" t="inlineStr">
        <is>
          <t>会泽县农业农村局（产业）</t>
        </is>
      </c>
      <c r="U131" s="151" t="inlineStr">
        <is>
          <t>老厂乡人民政府</t>
        </is>
      </c>
      <c r="V131" s="151" t="inlineStr">
        <is>
          <t>是</t>
        </is>
      </c>
      <c r="W131" s="568" t="n">
        <v>46023</v>
      </c>
      <c r="X131" s="569" t="n">
        <v>46357</v>
      </c>
      <c r="Y131" s="151" t="inlineStr">
        <is>
          <t>不涉及林业、环保、基本农田等要素保障</t>
        </is>
      </c>
      <c r="Z131" s="544" t="n"/>
    </row>
    <row r="132" ht="157" customFormat="1" customHeight="1" s="507">
      <c r="A132" s="151" t="n">
        <v>126</v>
      </c>
      <c r="B132" s="151" t="inlineStr">
        <is>
          <t>产业发展</t>
        </is>
      </c>
      <c r="C132" s="151" t="inlineStr">
        <is>
          <t>生产项目</t>
        </is>
      </c>
      <c r="D132" s="151" t="inlineStr">
        <is>
          <t>种植业基地</t>
        </is>
      </c>
      <c r="E132" s="151" t="inlineStr">
        <is>
          <t>老厂乡田尾巴村羊肚菌及青头菌种植基地</t>
        </is>
      </c>
      <c r="F132" s="151" t="inlineStr">
        <is>
          <t>老厂乡</t>
        </is>
      </c>
      <c r="G132" s="151" t="inlineStr">
        <is>
          <t>田尾巴村</t>
        </is>
      </c>
      <c r="H132" s="151" t="inlineStr">
        <is>
          <t>新建</t>
        </is>
      </c>
      <c r="I132" s="162" t="inlineStr">
        <is>
          <t>在老厂乡田尾巴村发展羊肚菌及青头菌种植基地100亩。新建100平方米冷库1座，新建100立方米蓄水池2个，配备水肥一体设备、DN75PE输水主管2200米、DN25PE输水分管5200米，维修大棚100亩。</t>
        </is>
      </c>
      <c r="J132" s="151">
        <f>K132+L132+M132</f>
        <v/>
      </c>
      <c r="K132" s="151" t="n">
        <v>120</v>
      </c>
      <c r="L132" s="151" t="n"/>
      <c r="M132" s="151" t="n"/>
      <c r="N132" s="162" t="inlineStr">
        <is>
          <t>通过建设羊肚菌及青头菌种植基地，可带动就业人口50余人，土地流转100余亩，促进产业升级发展。项目建成后产权归田尾巴村所有，预计项目年收益率为8％，8万元。带动辖区内农户146户（其中脱贫户20户，“三类监测对象”5户）户均增加2000元以上，村集体收入增加3万元。</t>
        </is>
      </c>
      <c r="O132" s="162" t="inlineStr">
        <is>
          <t>入股分红、土地流转、带动务工就业等</t>
        </is>
      </c>
      <c r="P132" s="151" t="n">
        <v>545</v>
      </c>
      <c r="Q132" s="151" t="inlineStr">
        <is>
          <t>否</t>
        </is>
      </c>
      <c r="R132" s="151" t="inlineStr">
        <is>
          <t>否</t>
        </is>
      </c>
      <c r="S132" s="151" t="inlineStr">
        <is>
          <t>否</t>
        </is>
      </c>
      <c r="T132" s="151" t="inlineStr">
        <is>
          <t>会泽县农业农村局（产业）</t>
        </is>
      </c>
      <c r="U132" s="151" t="inlineStr">
        <is>
          <t>老厂乡人民政府</t>
        </is>
      </c>
      <c r="V132" s="151" t="inlineStr">
        <is>
          <t>是</t>
        </is>
      </c>
      <c r="W132" s="568" t="n">
        <v>46023</v>
      </c>
      <c r="X132" s="569" t="n">
        <v>46357</v>
      </c>
      <c r="Y132" s="151" t="inlineStr">
        <is>
          <t>不涉及林业、环保、基本农田等要素保障</t>
        </is>
      </c>
      <c r="Z132" s="544" t="n"/>
    </row>
    <row r="133" ht="94" customFormat="1" customHeight="1" s="507">
      <c r="A133" s="151" t="n">
        <v>127</v>
      </c>
      <c r="B133" s="151" t="inlineStr">
        <is>
          <t>产业发展</t>
        </is>
      </c>
      <c r="C133" s="151" t="inlineStr">
        <is>
          <t>生产项目</t>
        </is>
      </c>
      <c r="D133" s="151" t="inlineStr">
        <is>
          <t>种植业基地</t>
        </is>
      </c>
      <c r="E133" s="151" t="inlineStr">
        <is>
          <t>老厂乡拖基嘎村中药材种植基地建设项目</t>
        </is>
      </c>
      <c r="F133" s="151" t="inlineStr">
        <is>
          <t>老厂乡</t>
        </is>
      </c>
      <c r="G133" s="151" t="inlineStr">
        <is>
          <t>拖基嘎村</t>
        </is>
      </c>
      <c r="H133" s="151" t="inlineStr">
        <is>
          <t>新建</t>
        </is>
      </c>
      <c r="I133" s="162" t="inlineStr">
        <is>
          <t>在老厂乡拖基嘎村发展中药材种植基地200亩。需新建100立方米蓄水池8个，配套DN75钢镀锌钢管2200米、DN25镀锌管15000米。</t>
        </is>
      </c>
      <c r="J133" s="151">
        <f>K133+L133+M133</f>
        <v/>
      </c>
      <c r="K133" s="151" t="n">
        <v>150</v>
      </c>
      <c r="L133" s="151" t="n"/>
      <c r="M133" s="151" t="n"/>
      <c r="N133" s="162" t="inlineStr">
        <is>
          <t>项目建成后可有效改善200亩中药材基地基础设施条件。形成的扶贫资产归拖基嘎村所有。发展中药材种植，可带动辖区内359户1433人增收，促进户均增收1000元以上。</t>
        </is>
      </c>
      <c r="O133" s="162" t="inlineStr">
        <is>
          <t>入股分红、土地流转、带动务工就业等</t>
        </is>
      </c>
      <c r="P133" s="151" t="n">
        <v>1433</v>
      </c>
      <c r="Q133" s="151" t="inlineStr">
        <is>
          <t>否</t>
        </is>
      </c>
      <c r="R133" s="151" t="inlineStr">
        <is>
          <t>否</t>
        </is>
      </c>
      <c r="S133" s="151" t="inlineStr">
        <is>
          <t>否</t>
        </is>
      </c>
      <c r="T133" s="151" t="inlineStr">
        <is>
          <t>会泽县农业农村局（产业）</t>
        </is>
      </c>
      <c r="U133" s="151" t="inlineStr">
        <is>
          <t>老厂乡人民政府</t>
        </is>
      </c>
      <c r="V133" s="151" t="inlineStr">
        <is>
          <t>是</t>
        </is>
      </c>
      <c r="W133" s="568" t="n">
        <v>46023</v>
      </c>
      <c r="X133" s="569" t="n">
        <v>46357</v>
      </c>
      <c r="Y133" s="151" t="inlineStr">
        <is>
          <t>不涉及林业、环保、基本农田等要素保障</t>
        </is>
      </c>
      <c r="Z133" s="544" t="n"/>
    </row>
    <row r="134" ht="153" customFormat="1" customHeight="1" s="507">
      <c r="A134" s="151" t="n">
        <v>128</v>
      </c>
      <c r="B134" s="151" t="inlineStr">
        <is>
          <t>产业发展</t>
        </is>
      </c>
      <c r="C134" s="151" t="inlineStr">
        <is>
          <t>生产项目</t>
        </is>
      </c>
      <c r="D134" s="151" t="inlineStr">
        <is>
          <t>种植业基地</t>
        </is>
      </c>
      <c r="E134" s="151" t="inlineStr">
        <is>
          <t>老厂乡龙潭箐农业生产水源工程</t>
        </is>
      </c>
      <c r="F134" s="151" t="inlineStr">
        <is>
          <t>老厂乡</t>
        </is>
      </c>
      <c r="G134" s="151" t="inlineStr">
        <is>
          <t>卡龙村</t>
        </is>
      </c>
      <c r="H134" s="151" t="inlineStr">
        <is>
          <t>新建</t>
        </is>
      </c>
      <c r="I134" s="162" t="inlineStr">
        <is>
          <t>围绕老厂乡2000亩大蒜、蔬菜及中药材种植产业，规划建设内容如下：1、新建总库容52500立方米的取水塘坝1座，配套建设泄洪、输水设施及上坝道路等。</t>
        </is>
      </c>
      <c r="J134" s="151">
        <f>K134+L134+M134</f>
        <v/>
      </c>
      <c r="K134" s="151" t="n">
        <v>600</v>
      </c>
      <c r="L134" s="151" t="n"/>
      <c r="M134" s="151" t="n"/>
      <c r="N134" s="524" t="inlineStr">
        <is>
          <t>1、项目建成后，产权归老厂乡政府所有，由乡政府行使资产所有权和管护权，按属地原则由建设范围内村委会负责日常运行管护；2、项目建成后可解决2000亩耕地（其中：尹武村500亩，卡龙村800亩，老厂村700亩）的农业灌溉用水问题，助力尹武、卡龙和老厂的大蒜、蔬菜、百合和中草药种植业发展。3、项目建成后可覆盖3个村1850户6105人（其中：脱贫户624户，2422人，脱贫不稳定户、边缘户、监测户69户245人），实现户均年增收1500元。</t>
        </is>
      </c>
      <c r="O134" s="162" t="inlineStr">
        <is>
          <t>入股分红、土地流转、带动务工就业等</t>
        </is>
      </c>
      <c r="P134" s="151" t="n">
        <v>6105</v>
      </c>
      <c r="Q134" s="151" t="inlineStr">
        <is>
          <t>否</t>
        </is>
      </c>
      <c r="R134" s="151" t="inlineStr">
        <is>
          <t>否</t>
        </is>
      </c>
      <c r="S134" s="151" t="inlineStr">
        <is>
          <t>否</t>
        </is>
      </c>
      <c r="T134" s="151" t="inlineStr">
        <is>
          <t>会泽县农业农村局（产业）</t>
        </is>
      </c>
      <c r="U134" s="151" t="inlineStr">
        <is>
          <t>老厂乡人民政府</t>
        </is>
      </c>
      <c r="V134" s="151" t="inlineStr">
        <is>
          <t>是</t>
        </is>
      </c>
      <c r="W134" s="568" t="n">
        <v>46023</v>
      </c>
      <c r="X134" s="569" t="n">
        <v>46568</v>
      </c>
      <c r="Y134" s="519" t="inlineStr">
        <is>
          <t>已做初步勘察设计，不涉及林业、环保、基本农田等要素保障</t>
        </is>
      </c>
      <c r="Z134" s="544" t="n"/>
    </row>
    <row r="135" ht="108" customFormat="1" customHeight="1" s="507">
      <c r="A135" s="151" t="n">
        <v>129</v>
      </c>
      <c r="B135" s="151" t="inlineStr">
        <is>
          <t>产业发展</t>
        </is>
      </c>
      <c r="C135" s="151" t="inlineStr">
        <is>
          <t>生产项目</t>
        </is>
      </c>
      <c r="D135" s="151" t="inlineStr">
        <is>
          <t>种植业基地</t>
        </is>
      </c>
      <c r="E135" s="151" t="inlineStr">
        <is>
          <t>老厂乡雅地窝村水果种植基地基础设施建设项目</t>
        </is>
      </c>
      <c r="F135" s="151" t="inlineStr">
        <is>
          <t>老厂乡</t>
        </is>
      </c>
      <c r="G135" s="151" t="inlineStr">
        <is>
          <t>雅地窝村</t>
        </is>
      </c>
      <c r="H135" s="151" t="inlineStr">
        <is>
          <t>新建</t>
        </is>
      </c>
      <c r="I135" s="162" t="inlineStr">
        <is>
          <t>在老厂乡雅地窝村发展水果种植基地170亩。新建100立方米蓄水池5个，配套铺设∅75镀锌钢管2千米，抽水机3台；硬化道路2.1千米，均宽4米，厚0.25米，C25混凝土浇筑。</t>
        </is>
      </c>
      <c r="J135" s="151">
        <f>K135+L135+M135</f>
        <v/>
      </c>
      <c r="K135" s="151" t="n">
        <v>200</v>
      </c>
      <c r="L135" s="151" t="n"/>
      <c r="M135" s="151" t="n"/>
      <c r="N135" s="162" t="inlineStr">
        <is>
          <t>项目建成后可有效改善120亩阳光玫瑰、50亩苹果基地基础设施条件。形成的扶贫资产归雅地窝村所有。发展水果种植，可带动辖区内102户397人增收，促进户均增收500元以上。</t>
        </is>
      </c>
      <c r="O135" s="162" t="inlineStr">
        <is>
          <t>入股分红、土地流转、带动务工就业等</t>
        </is>
      </c>
      <c r="P135" s="151" t="n">
        <v>397</v>
      </c>
      <c r="Q135" s="151" t="inlineStr">
        <is>
          <t>否</t>
        </is>
      </c>
      <c r="R135" s="151" t="inlineStr">
        <is>
          <t>否</t>
        </is>
      </c>
      <c r="S135" s="151" t="inlineStr">
        <is>
          <t>否</t>
        </is>
      </c>
      <c r="T135" s="151" t="inlineStr">
        <is>
          <t>会泽县农业农村局（产业）</t>
        </is>
      </c>
      <c r="U135" s="151" t="inlineStr">
        <is>
          <t>老厂乡人民政府</t>
        </is>
      </c>
      <c r="V135" s="151" t="inlineStr">
        <is>
          <t>是</t>
        </is>
      </c>
      <c r="W135" s="568" t="n">
        <v>46023</v>
      </c>
      <c r="X135" s="569" t="n">
        <v>46357</v>
      </c>
      <c r="Y135" s="519" t="inlineStr">
        <is>
          <t>不涉及林业、环保、基本农田等要素保障</t>
        </is>
      </c>
      <c r="Z135" s="544" t="n"/>
    </row>
    <row r="136" ht="118" customFormat="1" customHeight="1" s="507">
      <c r="A136" s="151" t="n">
        <v>130</v>
      </c>
      <c r="B136" s="151" t="inlineStr">
        <is>
          <t>产业发展</t>
        </is>
      </c>
      <c r="C136" s="151" t="inlineStr">
        <is>
          <t>生产项目</t>
        </is>
      </c>
      <c r="D136" s="151" t="inlineStr">
        <is>
          <t>种植业基地</t>
        </is>
      </c>
      <c r="E136" s="151" t="inlineStr">
        <is>
          <t>老厂乡三岔村农特产品种植配套设施建设项目</t>
        </is>
      </c>
      <c r="F136" s="151" t="inlineStr">
        <is>
          <t>老厂乡</t>
        </is>
      </c>
      <c r="G136" s="151" t="inlineStr">
        <is>
          <t>三岔村</t>
        </is>
      </c>
      <c r="H136" s="151" t="inlineStr">
        <is>
          <t>新建</t>
        </is>
      </c>
      <c r="I136" s="162" t="inlineStr">
        <is>
          <t>1、硬化道路：长320米，宽5米，硬化路面1600平方米，20厘米厚C25混凝土铺设。2、河道治理150米，安装DN100涵管120米，土方回填1400立方米；建挡墙1道，长4米，高2米。3、新建农特产品交易中心1个，建框架结构两层半房屋1栋，占地面积140平方米，建筑面积350平方米及配套设施。</t>
        </is>
      </c>
      <c r="J136" s="151">
        <f>K136+L136+M136</f>
        <v/>
      </c>
      <c r="K136" s="151" t="n">
        <v>100</v>
      </c>
      <c r="L136" s="151" t="n"/>
      <c r="M136" s="151" t="n"/>
      <c r="N136" s="162" t="inlineStr">
        <is>
          <t>项目建成后能带动老厂乡4个村（三岔村、茶花箐村、德所村、安家坪村）的农特产品交易，促进经济发展，受益农户500余户1500余人</t>
        </is>
      </c>
      <c r="O136" s="162" t="inlineStr">
        <is>
          <t>入股分红、土地流转、带动务工就业等</t>
        </is>
      </c>
      <c r="P136" s="151" t="n">
        <v>1500</v>
      </c>
      <c r="Q136" s="151" t="inlineStr">
        <is>
          <t>否</t>
        </is>
      </c>
      <c r="R136" s="151" t="inlineStr">
        <is>
          <t>否</t>
        </is>
      </c>
      <c r="S136" s="151" t="inlineStr">
        <is>
          <t>否</t>
        </is>
      </c>
      <c r="T136" s="151" t="inlineStr">
        <is>
          <t>会泽县农业农村局（产业）</t>
        </is>
      </c>
      <c r="U136" s="151" t="inlineStr">
        <is>
          <t>老厂乡人民政府</t>
        </is>
      </c>
      <c r="V136" s="550" t="inlineStr">
        <is>
          <t>是</t>
        </is>
      </c>
      <c r="W136" s="571" t="n">
        <v>46023</v>
      </c>
      <c r="X136" s="569" t="n">
        <v>46357</v>
      </c>
      <c r="Y136" s="519" t="inlineStr">
        <is>
          <t>不涉及林业、环保、基本农田等要素保障</t>
        </is>
      </c>
      <c r="Z136" s="544" t="n"/>
    </row>
    <row r="137" ht="114" customFormat="1" customHeight="1" s="507">
      <c r="A137" s="151" t="n">
        <v>131</v>
      </c>
      <c r="B137" s="151" t="inlineStr">
        <is>
          <t>产业发展</t>
        </is>
      </c>
      <c r="C137" s="151" t="inlineStr">
        <is>
          <t>生产项目</t>
        </is>
      </c>
      <c r="D137" s="151" t="inlineStr">
        <is>
          <t>种植业基地</t>
        </is>
      </c>
      <c r="E137" s="205" t="inlineStr">
        <is>
          <t>大桥乡地德卡村中药材产业配套设施建设项目</t>
        </is>
      </c>
      <c r="F137" s="205" t="inlineStr">
        <is>
          <t>大桥乡</t>
        </is>
      </c>
      <c r="G137" s="205" t="inlineStr">
        <is>
          <t>地德卡村</t>
        </is>
      </c>
      <c r="H137" s="205" t="inlineStr">
        <is>
          <t>新建</t>
        </is>
      </c>
      <c r="I137" s="162" t="inlineStr">
        <is>
          <t>在大桥乡地德卡村实施中药材产业配套设施建设项目。建设内容包括：1.在老洪山新建5万立方米取水坝1座，概算300万元；2.新建300立方米水池5个，概算60万元；3.新安装DN100镀锌钢管（厚4厘米）主管10千米，概算120万元。</t>
        </is>
      </c>
      <c r="J137" s="151">
        <f>K137+L137+M137</f>
        <v/>
      </c>
      <c r="K137" s="205" t="n">
        <v>240</v>
      </c>
      <c r="L137" s="151" t="n"/>
      <c r="M137" s="151" t="n"/>
      <c r="N137" s="523" t="inlineStr">
        <is>
          <t>项目建设后，可满足3200亩土地中药材种植灌溉问题，同时辅助解决旱季800多户人畜饮水问题。对引进企业发展规模化发展中药材产业奠定基础，受益农户832户2252人。</t>
        </is>
      </c>
      <c r="O137" s="162" t="inlineStr">
        <is>
          <t>实现当地群众地租收益和务工收益，带动群众发展马铃薯种薯、中药材产业，进一步拓宽农户收入渠道。</t>
        </is>
      </c>
      <c r="P137" s="151" t="n">
        <v>2252</v>
      </c>
      <c r="Q137" s="151" t="inlineStr">
        <is>
          <t>否</t>
        </is>
      </c>
      <c r="R137" s="151" t="inlineStr">
        <is>
          <t>否</t>
        </is>
      </c>
      <c r="S137" s="151" t="inlineStr">
        <is>
          <t>否</t>
        </is>
      </c>
      <c r="T137" s="151" t="inlineStr">
        <is>
          <t>会泽县农业农村局（产业）</t>
        </is>
      </c>
      <c r="U137" s="151" t="inlineStr">
        <is>
          <t>大桥乡人民政府</t>
        </is>
      </c>
      <c r="V137" s="550" t="inlineStr">
        <is>
          <t>是</t>
        </is>
      </c>
      <c r="W137" s="571" t="n">
        <v>46023</v>
      </c>
      <c r="X137" s="569" t="n">
        <v>46387</v>
      </c>
      <c r="Y137" s="520" t="n"/>
      <c r="Z137" s="544" t="n"/>
    </row>
    <row r="138" ht="118" customFormat="1" customHeight="1" s="507">
      <c r="A138" s="151" t="n">
        <v>132</v>
      </c>
      <c r="B138" s="151" t="inlineStr">
        <is>
          <t>产业发展</t>
        </is>
      </c>
      <c r="C138" s="151" t="inlineStr">
        <is>
          <t>生产项目</t>
        </is>
      </c>
      <c r="D138" s="151" t="inlineStr">
        <is>
          <t>种植业基地</t>
        </is>
      </c>
      <c r="E138" s="517" t="inlineStr">
        <is>
          <t>大桥乡大桥村至杨梅山农业产业道路建设项目</t>
        </is>
      </c>
      <c r="F138" s="517" t="inlineStr">
        <is>
          <t>大桥乡</t>
        </is>
      </c>
      <c r="G138" s="517" t="inlineStr">
        <is>
          <t>大桥村、磨盘卡村、杨梅山村</t>
        </is>
      </c>
      <c r="H138" s="517" t="inlineStr">
        <is>
          <t>新建</t>
        </is>
      </c>
      <c r="I138" s="549" t="inlineStr">
        <is>
          <t>在大桥乡大桥村至杨梅山村建设农业产业道路，建设内容包括：1硬化产业道路9800米，均宽3.5米，概算411.6万元，建设标准为10厘米天然砂砾垫层+20厘米厚C25水泥混凝土面层。2.安装直径80厘米预制水泥涵管100米，概算2.4万元。3.建M7.5浆砌片石挡土墙650立方米，概算26万元。</t>
        </is>
      </c>
      <c r="J138" s="151">
        <f>K138+L138+M138</f>
        <v/>
      </c>
      <c r="K138" s="517" t="n">
        <v>220</v>
      </c>
      <c r="L138" s="151" t="n"/>
      <c r="M138" s="151" t="n"/>
      <c r="N138" s="549" t="inlineStr">
        <is>
          <t>项目建成后，可有效解决大桥乡大桥村、磨盘卡村、杨梅山村三个村耕地种植运输困难问题，为地方发展马铃薯种薯、中药材种植奠定坚实基础。土地覆盖面积5700亩，受益农户894户2795人。</t>
        </is>
      </c>
      <c r="O138" s="162" t="inlineStr">
        <is>
          <t>实现当地群众地租收益和务工收益，带动群众发展马铃薯种薯、中药材产业发展，进一步拓宽农户收入渠道。</t>
        </is>
      </c>
      <c r="P138" s="151" t="n">
        <v>2795</v>
      </c>
      <c r="Q138" s="151" t="inlineStr">
        <is>
          <t>否</t>
        </is>
      </c>
      <c r="R138" s="151" t="inlineStr">
        <is>
          <t>否</t>
        </is>
      </c>
      <c r="S138" s="151" t="inlineStr">
        <is>
          <t>否</t>
        </is>
      </c>
      <c r="T138" s="151" t="inlineStr">
        <is>
          <t>会泽县农业农村局（产业）</t>
        </is>
      </c>
      <c r="U138" s="151" t="inlineStr">
        <is>
          <t>大桥乡人民政府</t>
        </is>
      </c>
      <c r="V138" s="151" t="inlineStr">
        <is>
          <t>是</t>
        </is>
      </c>
      <c r="W138" s="568" t="n">
        <v>46023</v>
      </c>
      <c r="X138" s="569" t="n">
        <v>46387</v>
      </c>
      <c r="Y138" s="520" t="n"/>
      <c r="Z138" s="544" t="n"/>
    </row>
    <row r="139" ht="120" customFormat="1" customHeight="1" s="507">
      <c r="A139" s="151" t="n">
        <v>133</v>
      </c>
      <c r="B139" s="151" t="inlineStr">
        <is>
          <t>产业发展</t>
        </is>
      </c>
      <c r="C139" s="151" t="inlineStr">
        <is>
          <t>生产项目</t>
        </is>
      </c>
      <c r="D139" s="547" t="inlineStr">
        <is>
          <t>种植业基地</t>
        </is>
      </c>
      <c r="E139" s="548" t="inlineStr">
        <is>
          <t>大桥乡地德卡村马铃薯优质原种生产基地产业道路建设项目</t>
        </is>
      </c>
      <c r="F139" s="518" t="inlineStr">
        <is>
          <t>大桥乡</t>
        </is>
      </c>
      <c r="G139" s="151" t="inlineStr">
        <is>
          <t>地德卡村</t>
        </is>
      </c>
      <c r="H139" s="151" t="inlineStr">
        <is>
          <t>新建</t>
        </is>
      </c>
      <c r="I139" s="162" t="inlineStr">
        <is>
          <t>在大桥乡地德卡村建设马铃薯优质原种生产基地产业道路，建设内容包括：1.硬化道路6200米，均宽3.5米，建设标准为10厘米天然砂砾垫层+20厘米厚C25水泥混凝土面层，概算260.4万元；2.购置安装晚疫病智能监测系统2套，概算14万元；3.购置安装溯源监测系统2套，概算12万元；4.安装绿色防控杀虫灯50盏，概算15万元。</t>
        </is>
      </c>
      <c r="J139" s="151" t="n">
        <v>301.4</v>
      </c>
      <c r="K139" s="151" t="n">
        <v>301.4</v>
      </c>
      <c r="L139" s="151" t="n"/>
      <c r="M139" s="151" t="n"/>
      <c r="N139" s="162" t="inlineStr">
        <is>
          <t>项目建设后，为推进大桥乡标准化、产业化发展马铃薯种薯、为地方优势产业发展和粮食生产安奠定坚实基础。土地覆盖面积3200亩，受益农户588户1989人。</t>
        </is>
      </c>
      <c r="O139" s="162" t="inlineStr">
        <is>
          <t>实现当地群众地租收益和务工收益，带动群众发展马铃薯种薯产业，进一步拓宽农户收入渠道。</t>
        </is>
      </c>
      <c r="P139" s="151" t="n">
        <v>1989</v>
      </c>
      <c r="Q139" s="151" t="inlineStr">
        <is>
          <t>否</t>
        </is>
      </c>
      <c r="R139" s="151" t="inlineStr">
        <is>
          <t>否</t>
        </is>
      </c>
      <c r="S139" s="151" t="inlineStr">
        <is>
          <t>否</t>
        </is>
      </c>
      <c r="T139" s="151" t="inlineStr">
        <is>
          <t>会泽县农业农村局（产业）</t>
        </is>
      </c>
      <c r="U139" s="151" t="inlineStr">
        <is>
          <t>大桥乡人民政府</t>
        </is>
      </c>
      <c r="V139" s="151" t="inlineStr">
        <is>
          <t>是</t>
        </is>
      </c>
      <c r="W139" s="568" t="n">
        <v>46023</v>
      </c>
      <c r="X139" s="569" t="n">
        <v>46387</v>
      </c>
      <c r="Y139" s="151" t="n"/>
      <c r="Z139" s="544" t="n"/>
    </row>
    <row r="140" ht="108" customFormat="1" customHeight="1" s="508">
      <c r="A140" s="151" t="n">
        <v>134</v>
      </c>
      <c r="B140" s="151" t="inlineStr">
        <is>
          <t>产业发展</t>
        </is>
      </c>
      <c r="C140" s="151" t="inlineStr">
        <is>
          <t>生产项目</t>
        </is>
      </c>
      <c r="D140" s="151" t="inlineStr">
        <is>
          <t>种植业基地</t>
        </is>
      </c>
      <c r="E140" s="151" t="inlineStr">
        <is>
          <t>大桥乡王家山村蔬菜种植基地配套基础设施建设项目</t>
        </is>
      </c>
      <c r="F140" s="151" t="inlineStr">
        <is>
          <t>大桥乡</t>
        </is>
      </c>
      <c r="G140" s="151" t="inlineStr">
        <is>
          <t>王家山村</t>
        </is>
      </c>
      <c r="H140" s="151" t="inlineStr">
        <is>
          <t>新建</t>
        </is>
      </c>
      <c r="I140" s="162" t="inlineStr">
        <is>
          <t>在大桥乡王家山村600亩蔬菜种植基地，建设产业道路2500米，均宽3.5米，概算105万元。2.安装直径80厘米预制水泥涵管30米，概算0.84万元。3.建M7.5浆砌片石挡土墙200立方米，概算8万元。4.安装DN100镀锌管取水主管1000米，概算12万元；5.安装杀虫灯20盏，概算6万元。</t>
        </is>
      </c>
      <c r="J140" s="151">
        <f>K140+L140+M140</f>
        <v/>
      </c>
      <c r="K140" s="151" t="n">
        <v>131.84</v>
      </c>
      <c r="L140" s="151" t="n"/>
      <c r="M140" s="151" t="n"/>
      <c r="N140" s="162" t="inlineStr">
        <is>
          <t>通过项目实施，有效解决黄草坪小组、塘坊坪子600亩蔬菜种植基地农业生产运输难问题，为引进农业企业发展蔬菜种植奠定基础；受益农户261户700人。</t>
        </is>
      </c>
      <c r="O140" s="162" t="inlineStr">
        <is>
          <t>实现当地群众地租收益和务工收益，带动群众发展露地蔬菜产业，进一步拓宽农户收入渠道。</t>
        </is>
      </c>
      <c r="P140" s="528" t="n">
        <v>700</v>
      </c>
      <c r="Q140" s="151" t="inlineStr">
        <is>
          <t>否</t>
        </is>
      </c>
      <c r="R140" s="151" t="inlineStr">
        <is>
          <t>否</t>
        </is>
      </c>
      <c r="S140" s="151" t="inlineStr">
        <is>
          <t>否</t>
        </is>
      </c>
      <c r="T140" s="151" t="inlineStr">
        <is>
          <t>会泽县农业农村局（产业）</t>
        </is>
      </c>
      <c r="U140" s="151" t="inlineStr">
        <is>
          <t>大桥乡人民政府</t>
        </is>
      </c>
      <c r="V140" s="151" t="inlineStr">
        <is>
          <t>是</t>
        </is>
      </c>
      <c r="W140" s="568" t="n">
        <v>46023</v>
      </c>
      <c r="X140" s="569" t="n">
        <v>46387</v>
      </c>
      <c r="Y140" s="151" t="n"/>
      <c r="Z140" s="544" t="n"/>
    </row>
    <row r="141" ht="139" customFormat="1" customHeight="1" s="508">
      <c r="A141" s="151" t="n">
        <v>135</v>
      </c>
      <c r="B141" s="151" t="inlineStr">
        <is>
          <t>产业发展</t>
        </is>
      </c>
      <c r="C141" s="151" t="inlineStr">
        <is>
          <t>生产项目</t>
        </is>
      </c>
      <c r="D141" s="151" t="inlineStr">
        <is>
          <t>种植业基地</t>
        </is>
      </c>
      <c r="E141" s="151" t="inlineStr">
        <is>
          <t>大桥乡夏季鲜食草莓试验示范种植基地建设项目</t>
        </is>
      </c>
      <c r="F141" s="151" t="inlineStr">
        <is>
          <t>大桥乡</t>
        </is>
      </c>
      <c r="G141" s="151" t="inlineStr">
        <is>
          <t>错初村</t>
        </is>
      </c>
      <c r="H141" s="151" t="inlineStr">
        <is>
          <t>新建</t>
        </is>
      </c>
      <c r="I141" s="162" t="inlineStr">
        <is>
          <t>在大桥乡错初村节祭沟小组规划建设100亩夏季鲜食草莓种植基地，建设内容为：1.硬化产业道路1500米，宽度3.5米（10厘米天然砂砾垫层+20厘米厚C25水泥混凝土面层），概算63万元；2.建设草莓种植大棚6000平方米（含水肥一体化灌溉系统），概算150万元；3.建设50立方米蓄水池一个、安装DN100主水管400米，概算14.8万元，4.遮阳网覆盖系统一套，概算10万元；6.架设农业生产用电500米，概算12.5万元。</t>
        </is>
      </c>
      <c r="J141" s="151">
        <f>K141+L141+M141</f>
        <v/>
      </c>
      <c r="K141" s="151" t="n">
        <v>250.3</v>
      </c>
      <c r="L141" s="151" t="n"/>
      <c r="M141" s="151" t="n"/>
      <c r="N141" s="162" t="inlineStr">
        <is>
          <t>项目建成后，将进一步推进大桥乡草莓产业发展，实现新品种鲜食草莓科技成果转化，促进经营主体收益增长，实现土地租金、基地租赁、水费管理费收取等村集体经济年收益20万元，带动土地收益户数23户106人，带动劳务用工每年7000人次，实现劳务收入70万元。</t>
        </is>
      </c>
      <c r="O141" s="162" t="inlineStr">
        <is>
          <t>进一步巩固草莓产业，实现当地群众地租收益和务工收益就近务工，带动群众增收致富</t>
        </is>
      </c>
      <c r="P141" s="528" t="n">
        <v>106</v>
      </c>
      <c r="Q141" s="151" t="inlineStr">
        <is>
          <t>否</t>
        </is>
      </c>
      <c r="R141" s="151" t="inlineStr">
        <is>
          <t>否</t>
        </is>
      </c>
      <c r="S141" s="151" t="inlineStr">
        <is>
          <t>否</t>
        </is>
      </c>
      <c r="T141" s="151" t="inlineStr">
        <is>
          <t>会泽县农业农村局（产业）</t>
        </is>
      </c>
      <c r="U141" s="151" t="inlineStr">
        <is>
          <t>大桥乡人民政府</t>
        </is>
      </c>
      <c r="V141" s="151" t="inlineStr">
        <is>
          <t>是</t>
        </is>
      </c>
      <c r="W141" s="568" t="n">
        <v>46023</v>
      </c>
      <c r="X141" s="569" t="n">
        <v>46387</v>
      </c>
      <c r="Y141" s="366" t="inlineStr">
        <is>
          <t>建设目的是通过基地建设增加村集体经济收益，促进全县鲜食草莓新品种技术推广。</t>
        </is>
      </c>
      <c r="Z141" s="544" t="n"/>
    </row>
    <row r="142" ht="151" customFormat="1" customHeight="1" s="508">
      <c r="A142" s="151" t="n">
        <v>136</v>
      </c>
      <c r="B142" s="151" t="inlineStr">
        <is>
          <t>产业发展</t>
        </is>
      </c>
      <c r="C142" s="151" t="inlineStr">
        <is>
          <t>生产项目</t>
        </is>
      </c>
      <c r="D142" s="151" t="inlineStr">
        <is>
          <t>种植业基地</t>
        </is>
      </c>
      <c r="E142" s="151" t="inlineStr">
        <is>
          <t>大桥乡黄草村、团山村夏季草莓种植基地配套基础设施项目</t>
        </is>
      </c>
      <c r="F142" s="151" t="inlineStr">
        <is>
          <t>大桥乡</t>
        </is>
      </c>
      <c r="G142" s="151" t="inlineStr">
        <is>
          <t>黄草村和团山村</t>
        </is>
      </c>
      <c r="H142" s="151" t="inlineStr">
        <is>
          <t>新建</t>
        </is>
      </c>
      <c r="I142" s="162" t="inlineStr">
        <is>
          <t>在大桥乡黄草村夏季草莓种植基地配套基础设施项目建设内容为：1.硬化产业道路3000米（10厘米天然砂砾垫层+20厘米厚C25水泥混凝土面层），均宽3米，概算99万元；2.安装直径80厘米预制水泥涵管60米，概算1.68万元。3.建M7.5浆砌片石挡土墙200立方米，概算8万元。4.水海子打靶垭口新建取水坝1座，概算10万元；5.新建300立方水池6个，概算102万元；6.新安装主管灌溉DN100镀锌钢管（厚4厘米）7000米，概算87.5万元。</t>
        </is>
      </c>
      <c r="J142" s="151" t="n">
        <v>308.18</v>
      </c>
      <c r="K142" s="151" t="n">
        <v>308.18</v>
      </c>
      <c r="L142" s="151" t="n"/>
      <c r="M142" s="151" t="n"/>
      <c r="N142" s="162" t="inlineStr">
        <is>
          <t>项目建成后，将进一步巩固大桥乡草莓草莓产业发展，推进黄草村、团山村2800亩草莓产业基础设施建设，持续带动群众就近就地务工收入，实现稳固增收。带动当地群众286户1144人增收致富。</t>
        </is>
      </c>
      <c r="O142" s="162" t="inlineStr">
        <is>
          <t>进一步巩固草莓产业，实现当地群众地租收益和务工收益就近务工，带动群众增收致富</t>
        </is>
      </c>
      <c r="P142" s="528" t="n">
        <v>1144</v>
      </c>
      <c r="Q142" s="151" t="inlineStr">
        <is>
          <t>否</t>
        </is>
      </c>
      <c r="R142" s="151" t="inlineStr">
        <is>
          <t>否</t>
        </is>
      </c>
      <c r="S142" s="151" t="inlineStr">
        <is>
          <t>否</t>
        </is>
      </c>
      <c r="T142" s="151" t="inlineStr">
        <is>
          <t>会泽县农业农村局（产业）</t>
        </is>
      </c>
      <c r="U142" s="151" t="inlineStr">
        <is>
          <t>大桥乡人民政府</t>
        </is>
      </c>
      <c r="V142" s="151" t="inlineStr">
        <is>
          <t>是</t>
        </is>
      </c>
      <c r="W142" s="568" t="n">
        <v>46023</v>
      </c>
      <c r="X142" s="569" t="n">
        <v>46387</v>
      </c>
      <c r="Y142" s="366" t="inlineStr">
        <is>
          <t>道路运输困难一直是草莓基地的老大难问题，项目实施十分必要。</t>
        </is>
      </c>
      <c r="Z142" s="544" t="n"/>
    </row>
    <row r="143" ht="139" customFormat="1" customHeight="1" s="508">
      <c r="A143" s="151" t="n">
        <v>137</v>
      </c>
      <c r="B143" s="151" t="inlineStr">
        <is>
          <t>产业发展</t>
        </is>
      </c>
      <c r="C143" s="151" t="inlineStr">
        <is>
          <t>生产项目</t>
        </is>
      </c>
      <c r="D143" s="151" t="inlineStr">
        <is>
          <t>种植业基地</t>
        </is>
      </c>
      <c r="E143" s="151" t="inlineStr">
        <is>
          <t>大桥乡八家村中农垦集团饲草产业基地配套基础设施建设项目</t>
        </is>
      </c>
      <c r="F143" s="151" t="inlineStr">
        <is>
          <t>大桥乡</t>
        </is>
      </c>
      <c r="G143" s="151" t="inlineStr">
        <is>
          <t>八家村</t>
        </is>
      </c>
      <c r="H143" s="151" t="inlineStr">
        <is>
          <t>新建</t>
        </is>
      </c>
      <c r="I143" s="162" t="inlineStr">
        <is>
          <t>在大桥乡八家村新建饲草产业种植基地3000亩，建设内容为：1.硬化基地生产道路8条6000米（采用10厘米天然砂砾垫层+20厘米厚C25水泥混凝土面层），路面宽度3米，概算198万元；2.25厘米厚钢筋混凝土盖板涵2座（含涵台、钢筋混凝土板面、防护围栏和警示标识），宽度6米，概算22万元；3.安装预制混凝土管涵（φ0.6米）100米，概算2.4万元。4.M7.5浆砌片石挡墙400立方米，概算18万元。</t>
        </is>
      </c>
      <c r="J143" s="151">
        <f>K143+L143+M143</f>
        <v/>
      </c>
      <c r="K143" s="151" t="n">
        <v>249</v>
      </c>
      <c r="L143" s="151" t="n"/>
      <c r="M143" s="151" t="n"/>
      <c r="N143" s="162" t="inlineStr">
        <is>
          <t>项目建设有利于改善项目区基础设施条件，解决了群众和企业产业道路不通、销售运输困难的问题；通过项目区基础设施建设，将全面增加项目区群众农副产品附加值，增加脱贫群众收入，受益农户655户2050人。</t>
        </is>
      </c>
      <c r="O143" s="162" t="inlineStr">
        <is>
          <t>探索种植基地+加工企业+农户利益链接机制，实现当地群众就近务工、就近销售和地租三项收入，拓宽收入渠道。</t>
        </is>
      </c>
      <c r="P143" s="528" t="n">
        <v>2050</v>
      </c>
      <c r="Q143" s="151" t="inlineStr">
        <is>
          <t>否</t>
        </is>
      </c>
      <c r="R143" s="151" t="inlineStr">
        <is>
          <t>否</t>
        </is>
      </c>
      <c r="S143" s="151" t="inlineStr">
        <is>
          <t>否</t>
        </is>
      </c>
      <c r="T143" s="151" t="inlineStr">
        <is>
          <t>会泽县农业农村局（产业）</t>
        </is>
      </c>
      <c r="U143" s="151" t="inlineStr">
        <is>
          <t>大桥乡人民政府</t>
        </is>
      </c>
      <c r="V143" s="151" t="inlineStr">
        <is>
          <t>是</t>
        </is>
      </c>
      <c r="W143" s="568" t="n">
        <v>46023</v>
      </c>
      <c r="X143" s="569" t="n">
        <v>46387</v>
      </c>
      <c r="Y143" s="520" t="n"/>
      <c r="Z143" s="544" t="n"/>
    </row>
    <row r="144" ht="162" customFormat="1" customHeight="1" s="508">
      <c r="A144" s="151" t="n">
        <v>138</v>
      </c>
      <c r="B144" s="151" t="inlineStr">
        <is>
          <t>产业发展</t>
        </is>
      </c>
      <c r="C144" s="151" t="inlineStr">
        <is>
          <t>生产项目</t>
        </is>
      </c>
      <c r="D144" s="151" t="inlineStr">
        <is>
          <t>种植业基地</t>
        </is>
      </c>
      <c r="E144" s="151" t="inlineStr">
        <is>
          <t>大桥乡地德卡村三乌产业种植基地配套基础设施建设项目</t>
        </is>
      </c>
      <c r="F144" s="151" t="inlineStr">
        <is>
          <t>大桥乡</t>
        </is>
      </c>
      <c r="G144" s="151" t="inlineStr">
        <is>
          <t>地德卡村</t>
        </is>
      </c>
      <c r="H144" s="151" t="inlineStr">
        <is>
          <t>新建</t>
        </is>
      </c>
      <c r="I144" s="162" t="inlineStr">
        <is>
          <t>大桥乡地德卡村三乌产业种植配套基础设施建设项目建设内容为：1.配套硬化产业道路2000米、均宽3.5米（10c米天然砂砾垫层+20c米厚C25水泥混凝土面层），概算84万元；2.在洗羊塘新建取水坝1座，概算10万元；3.新建300立方水池2个，概算28万元，4.灌溉DN100镀锌钢管（厚4厘米）新安装主管6千米，概算72万元。</t>
        </is>
      </c>
      <c r="J144" s="151">
        <f>K144+L144+M144</f>
        <v/>
      </c>
      <c r="K144" s="151" t="n">
        <v>194</v>
      </c>
      <c r="L144" s="151" t="n"/>
      <c r="M144" s="151" t="n"/>
      <c r="N144" s="162" t="inlineStr">
        <is>
          <t>通过基地配套基础设施建设，促进大桥乡三乌产业的发展，通过公司+农户的发展模式，有利于提高农民的组织化程度，促进农业产业化发展。带动辖区内农户参与三乌种植共计120户465人。</t>
        </is>
      </c>
      <c r="O144" s="162" t="inlineStr">
        <is>
          <t>探索研发中心+种植基地+加工企业+农户利益链接机制，调整产业结构，增加群众种植收入。</t>
        </is>
      </c>
      <c r="P144" s="528" t="n">
        <v>465</v>
      </c>
      <c r="Q144" s="151" t="inlineStr">
        <is>
          <t>否</t>
        </is>
      </c>
      <c r="R144" s="151" t="inlineStr">
        <is>
          <t>否</t>
        </is>
      </c>
      <c r="S144" s="151" t="inlineStr">
        <is>
          <t>否</t>
        </is>
      </c>
      <c r="T144" s="151" t="inlineStr">
        <is>
          <t>会泽县农业农村局（产业）</t>
        </is>
      </c>
      <c r="U144" s="151" t="inlineStr">
        <is>
          <t>大桥乡人民政府</t>
        </is>
      </c>
      <c r="V144" s="151" t="inlineStr">
        <is>
          <t>是</t>
        </is>
      </c>
      <c r="W144" s="568" t="n">
        <v>46023</v>
      </c>
      <c r="X144" s="569" t="n">
        <v>46387</v>
      </c>
      <c r="Y144" s="520" t="n"/>
      <c r="Z144" s="544" t="n"/>
    </row>
    <row r="145" ht="151" customFormat="1" customHeight="1" s="507">
      <c r="A145" s="151" t="n">
        <v>139</v>
      </c>
      <c r="B145" s="151" t="inlineStr">
        <is>
          <t>产业发展</t>
        </is>
      </c>
      <c r="C145" s="151" t="inlineStr">
        <is>
          <t>加工流通项目</t>
        </is>
      </c>
      <c r="D145" s="151" t="inlineStr">
        <is>
          <t>市场建设和农村物流</t>
        </is>
      </c>
      <c r="E145" s="151" t="inlineStr">
        <is>
          <t>大桥乡中药材交易市场建设项目</t>
        </is>
      </c>
      <c r="F145" s="151" t="inlineStr">
        <is>
          <t>大桥乡</t>
        </is>
      </c>
      <c r="G145" s="151" t="inlineStr">
        <is>
          <t>杨梅山村</t>
        </is>
      </c>
      <c r="H145" s="151" t="inlineStr">
        <is>
          <t>改造提升</t>
        </is>
      </c>
      <c r="I145" s="162" t="inlineStr">
        <is>
          <t>改造提升大桥乡杨梅山村农贸市场，建设内容包括：1.改造加固中药材交易市场840平方米，单价1600元/平方米，概算134.4万元；2.新建保鲜库250立方米，1200元/立方米，概算30万元；3.安装地磅50T一套概算15万元；4.室外电气设备一套，概算8万元，总投资概算187.4万元。</t>
        </is>
      </c>
      <c r="J145" s="151">
        <f>K145+L145+M145</f>
        <v/>
      </c>
      <c r="K145" s="151" t="n">
        <v>187.4</v>
      </c>
      <c r="L145" s="151" t="n"/>
      <c r="M145" s="151" t="n"/>
      <c r="N145" s="162" t="inlineStr">
        <is>
          <t>通过建设中药材交易市场，可为全乡20000亩中药材种植提供鲜货交易场所和市场集散地，对提升市场竞争力、规范化市场秩序有着重要的意义。同时，也盘活现有农贸市场资源，变资源为资产，实现村集体经济年收益3万元，并带动农户50人交易市场务工，受益农户120户388人。</t>
        </is>
      </c>
      <c r="O145" s="162" t="inlineStr">
        <is>
          <t>进一步壮大中药材产业，实现产业链延伸，增加当地群众务工收益，带动群众增收致富</t>
        </is>
      </c>
      <c r="P145" s="528" t="n">
        <v>388</v>
      </c>
      <c r="Q145" s="151" t="inlineStr">
        <is>
          <t>否</t>
        </is>
      </c>
      <c r="R145" s="151" t="inlineStr">
        <is>
          <t>否</t>
        </is>
      </c>
      <c r="S145" s="151" t="inlineStr">
        <is>
          <t>是</t>
        </is>
      </c>
      <c r="T145" s="151" t="inlineStr">
        <is>
          <t>会泽县农业农村局（产业）</t>
        </is>
      </c>
      <c r="U145" s="151" t="inlineStr">
        <is>
          <t>大桥乡人民政府</t>
        </is>
      </c>
      <c r="V145" s="151" t="inlineStr">
        <is>
          <t>是</t>
        </is>
      </c>
      <c r="W145" s="568" t="n">
        <v>46082</v>
      </c>
      <c r="X145" s="569" t="n">
        <v>46387</v>
      </c>
      <c r="Y145" s="520" t="inlineStr">
        <is>
          <t>项目建成可就近就便服务中药材交易，吸引外商前来收购。</t>
        </is>
      </c>
      <c r="Z145" s="544" t="n"/>
    </row>
    <row r="146" ht="165" customFormat="1" customHeight="1" s="507">
      <c r="A146" s="151" t="n">
        <v>140</v>
      </c>
      <c r="B146" s="151" t="inlineStr">
        <is>
          <t>产业发展</t>
        </is>
      </c>
      <c r="C146" s="151" t="inlineStr">
        <is>
          <t>加工流通项目</t>
        </is>
      </c>
      <c r="D146" s="151" t="inlineStr">
        <is>
          <t>加工业</t>
        </is>
      </c>
      <c r="E146" s="151" t="inlineStr">
        <is>
          <t>大桥乡杨梅山村李子沟道地特色中药材加工及综合资源利用项目</t>
        </is>
      </c>
      <c r="F146" s="151" t="inlineStr">
        <is>
          <t>大桥乡</t>
        </is>
      </c>
      <c r="G146" s="151" t="inlineStr">
        <is>
          <t>杨梅山村</t>
        </is>
      </c>
      <c r="H146" s="151" t="inlineStr">
        <is>
          <t>改造提升</t>
        </is>
      </c>
      <c r="I146" s="162" t="inlineStr">
        <is>
          <t>改造提升李子沟道班为特色中药材初加工、仓储和物流基地，建设内容为：1.新建加工厂房1100平方米，概算220万元；2.新建公厕一座，计划投资10万元；3.新建500立方米保鲜库一座，概算35万元；4.安装变压器一台，概算20万元；5.建设日处理能力15立方米一站式污水设备一座，概算15万元；6.其他附属设施建设，概算50万元；7.购置安装机械设备，概算125万元，包括空气能烘干设备一套80万元、地磅一套15万元、清洗机一套5万元、数控切片机一套5万元、蒸制设备一套5万元。</t>
        </is>
      </c>
      <c r="J146" s="151">
        <f>K146+L146+M146</f>
        <v/>
      </c>
      <c r="K146" s="151" t="n">
        <v>230</v>
      </c>
      <c r="L146" s="151" t="n"/>
      <c r="M146" s="151" t="n"/>
      <c r="N146" s="162" t="inlineStr">
        <is>
          <t>项目建成后，可进一步盘活闲置资产，为大桥乡建立完善的中药材初加工体系，可实现年均初加工中药材2250吨生产能力，带动当地日均用工30人、年用工4500人用工量，并盘活闲置资产、增加村集体经，从种植端到加工端形成产业链，有效提升中药材种植综合产值，受益农户146户584人。</t>
        </is>
      </c>
      <c r="O146" s="162" t="inlineStr">
        <is>
          <t>进一步壮大中药材产业，实现产业链延伸，增加当地群众务工收益，带动群众增收致富</t>
        </is>
      </c>
      <c r="P146" s="528" t="n">
        <v>584</v>
      </c>
      <c r="Q146" s="151" t="inlineStr">
        <is>
          <t>否</t>
        </is>
      </c>
      <c r="R146" s="151" t="inlineStr">
        <is>
          <t>否</t>
        </is>
      </c>
      <c r="S146" s="151" t="inlineStr">
        <is>
          <t>否</t>
        </is>
      </c>
      <c r="T146" s="151" t="inlineStr">
        <is>
          <t>会泽县农业农村局（产业）</t>
        </is>
      </c>
      <c r="U146" s="151" t="inlineStr">
        <is>
          <t>大桥乡人民政府</t>
        </is>
      </c>
      <c r="V146" s="151" t="inlineStr">
        <is>
          <t>是</t>
        </is>
      </c>
      <c r="W146" s="568" t="n">
        <v>46023</v>
      </c>
      <c r="X146" s="569" t="n">
        <v>46387</v>
      </c>
      <c r="Y146" s="520" t="inlineStr">
        <is>
          <t>近年来大桥乡中药材种植发展时态良好，为提升中药材附加值，盘活闲置资产，建设中药材初加工项目具有可行性和十分必要性。</t>
        </is>
      </c>
      <c r="Z146" s="544" t="n"/>
    </row>
    <row r="147" ht="104" customFormat="1" customHeight="1" s="507">
      <c r="A147" s="151" t="n">
        <v>141</v>
      </c>
      <c r="B147" s="151" t="inlineStr">
        <is>
          <t>产业发展</t>
        </is>
      </c>
      <c r="C147" s="151" t="inlineStr">
        <is>
          <t>生产项目</t>
        </is>
      </c>
      <c r="D147" s="151" t="inlineStr">
        <is>
          <t>种植业基地</t>
        </is>
      </c>
      <c r="E147" s="151" t="inlineStr">
        <is>
          <t>大井镇农业产业基础设施配套建设项目</t>
        </is>
      </c>
      <c r="F147" s="151" t="inlineStr">
        <is>
          <t>大井镇</t>
        </is>
      </c>
      <c r="G147" s="151" t="inlineStr">
        <is>
          <t>木厂、双车</t>
        </is>
      </c>
      <c r="H147" s="151" t="inlineStr">
        <is>
          <t>新建</t>
        </is>
      </c>
      <c r="I147" s="162" t="inlineStr">
        <is>
          <t>在木厂、双车村委会发展黑花生种植1000亩，辣椒种植2000亩，软籽石榴种植200亩，新修产业机耕道路9千米，C30混凝土厚0.2米，均宽3.5米，硬化面积31500平方米。</t>
        </is>
      </c>
      <c r="J147" s="151">
        <f>K147+L147+M147</f>
        <v/>
      </c>
      <c r="K147" s="151" t="n">
        <v>225</v>
      </c>
      <c r="L147" s="151" t="n"/>
      <c r="M147" s="151" t="n"/>
      <c r="N147" s="162" t="inlineStr">
        <is>
          <t>项目建成后夯实产业配套基础设施，解决当地农产品运输难题，改善农户出行条件，提升人民群众的生产、生活水平，覆盖受益人口896户2960人，其中脱贫人口“三类监测对象”272户942人。</t>
        </is>
      </c>
      <c r="O147" s="162" t="inlineStr">
        <is>
          <t>带动产业发展，带动村民增收</t>
        </is>
      </c>
      <c r="P147" s="528" t="n">
        <v>2960</v>
      </c>
      <c r="Q147" s="151" t="inlineStr">
        <is>
          <t>否</t>
        </is>
      </c>
      <c r="R147" s="151" t="inlineStr">
        <is>
          <t>否</t>
        </is>
      </c>
      <c r="S147" s="151" t="inlineStr">
        <is>
          <t>否</t>
        </is>
      </c>
      <c r="T147" s="151" t="inlineStr">
        <is>
          <t>会泽县农业农村局（产业）</t>
        </is>
      </c>
      <c r="U147" s="151" t="inlineStr">
        <is>
          <t>大井镇人民政府</t>
        </is>
      </c>
      <c r="V147" s="151" t="inlineStr">
        <is>
          <t>是</t>
        </is>
      </c>
      <c r="W147" s="568" t="n">
        <v>46023</v>
      </c>
      <c r="X147" s="569" t="n">
        <v>46357</v>
      </c>
      <c r="Y147" s="151" t="n"/>
      <c r="Z147" s="544" t="n"/>
    </row>
    <row r="148" ht="187" customFormat="1" customHeight="1" s="507">
      <c r="A148" s="151" t="n">
        <v>142</v>
      </c>
      <c r="B148" s="151" t="inlineStr">
        <is>
          <t>产业发展</t>
        </is>
      </c>
      <c r="C148" s="151" t="inlineStr">
        <is>
          <t>生产项目</t>
        </is>
      </c>
      <c r="D148" s="151" t="inlineStr">
        <is>
          <t>种植业基地</t>
        </is>
      </c>
      <c r="E148" s="151" t="inlineStr">
        <is>
          <t>大井镇银坪村产业基础设施配套建设项目</t>
        </is>
      </c>
      <c r="F148" s="151" t="inlineStr">
        <is>
          <t>大井镇</t>
        </is>
      </c>
      <c r="G148" s="151" t="inlineStr">
        <is>
          <t>银坪村</t>
        </is>
      </c>
      <c r="H148" s="151" t="inlineStr">
        <is>
          <t>新建</t>
        </is>
      </c>
      <c r="I148" s="524" t="inlineStr">
        <is>
          <t>在银坪村发展辣椒种植1500亩，烤烟种植500亩，基础设施配套建设：1、安装灌溉设施1套包括（全自动反冲洗砂石过滤器、全自动反冲洗叠片过滤器、全自动旁通式施肥机、施肥桶搅拌器、施肥桶、电磁流量计、卧式离心泵、水泵变频柜各1套），概算投资40万元。2、铺设灌溉管网100亩，每亩1000元，概算投资10万元。3、支砌档墙4道750立方米，每立方米400元，概算投资30万元；道路硬化两条，其中一条长1000米，宽1.5米，厚0.2米，面积1500平方米，每平方米100元，概算投资15万元；一条长500米，宽0.4米，厚0.2米，面积200平方米，每平方米100元，概算投资2万元；合计概算投资47万元。4、建设排水沟600米（沟边（宽）0.2米、沟心（宽）0.3米、沟底（厚）0.1米)，每米180元，概算投资10.8万元。5、建设拦河坝一道，浇筑混凝土90立方米，概算投资5万元。6、建设农药包装废弃物收集点1个，概算投资6万元。7、购买绿色防控设施8套，每套4000元，概算投资3.2万元。8、维修产业道路2千米，概算投资65万元。</t>
        </is>
      </c>
      <c r="J148" s="151">
        <f>K148+L148+M148</f>
        <v/>
      </c>
      <c r="K148" s="151" t="n">
        <v>187</v>
      </c>
      <c r="L148" s="151" t="n"/>
      <c r="M148" s="151" t="n"/>
      <c r="N148" s="162" t="inlineStr">
        <is>
          <t>夯实产业配套基础设施，解决当地农产品运输难题，改善农户出行条件，提升人民群众的生产、生活水平。受益59户166人（其中脱贫户14户53人）。</t>
        </is>
      </c>
      <c r="O148" s="162" t="inlineStr">
        <is>
          <t>带动产业发展，带动村民增收</t>
        </is>
      </c>
      <c r="P148" s="528" t="n">
        <v>166</v>
      </c>
      <c r="Q148" s="151" t="inlineStr">
        <is>
          <t>否</t>
        </is>
      </c>
      <c r="R148" s="151" t="inlineStr">
        <is>
          <t>否</t>
        </is>
      </c>
      <c r="S148" s="151" t="inlineStr">
        <is>
          <t>否</t>
        </is>
      </c>
      <c r="T148" s="151" t="inlineStr">
        <is>
          <t>会泽县农业农村局（产业）</t>
        </is>
      </c>
      <c r="U148" s="151" t="inlineStr">
        <is>
          <t>大井镇人民政府</t>
        </is>
      </c>
      <c r="V148" s="151" t="inlineStr">
        <is>
          <t>是</t>
        </is>
      </c>
      <c r="W148" s="568" t="n">
        <v>46023</v>
      </c>
      <c r="X148" s="569" t="n">
        <v>46357</v>
      </c>
      <c r="Y148" s="151" t="n"/>
      <c r="Z148" s="544" t="n"/>
    </row>
    <row r="149" ht="141" customFormat="1" customHeight="1" s="507">
      <c r="A149" s="151" t="n">
        <v>143</v>
      </c>
      <c r="B149" s="151" t="inlineStr">
        <is>
          <t>产业发展</t>
        </is>
      </c>
      <c r="C149" s="151" t="inlineStr">
        <is>
          <t>生产项目</t>
        </is>
      </c>
      <c r="D149" s="151" t="inlineStr">
        <is>
          <t>种植业基地</t>
        </is>
      </c>
      <c r="E149" s="151" t="inlineStr">
        <is>
          <t>大井镇刘家山村产业基础设施配套建设项目</t>
        </is>
      </c>
      <c r="F149" s="151" t="inlineStr">
        <is>
          <t>大井镇</t>
        </is>
      </c>
      <c r="G149" s="151" t="inlineStr">
        <is>
          <t>刘家山村</t>
        </is>
      </c>
      <c r="H149" s="151" t="inlineStr">
        <is>
          <t>新建</t>
        </is>
      </c>
      <c r="I149" s="162" t="inlineStr">
        <is>
          <t>在刘家山村发展辣椒种植1000亩，烤烟种植500亩，玉米种植1000亩，基础设施配套建设：1、新建引水沟渠2000米，概算投资27万元；100立方米水池6个，概算投资48万元；200立方米水池3个，概算投资39万元；300立方米水池1个，概算投资20万元；安装灌溉管网20000米，概算投资22万元；合计概算投资156万元。2、产业机耕路一条3千米，概算投资126万元。3、硬化1100平方米及附属设施，概算投资50万元。</t>
        </is>
      </c>
      <c r="J149" s="151" t="n">
        <v>332</v>
      </c>
      <c r="K149" s="151" t="n">
        <v>332</v>
      </c>
      <c r="L149" s="151" t="n"/>
      <c r="M149" s="151" t="n"/>
      <c r="N149" s="162" t="inlineStr">
        <is>
          <t>夯实产业配套基础设施，解决当地农产品运输难题，改善农户出行条件，提升人民群众的生产、生活水平。受益658户2281人（其中脱贫户257户852人）。</t>
        </is>
      </c>
      <c r="O149" s="162" t="inlineStr">
        <is>
          <t>带动产业发展，带动村民增收</t>
        </is>
      </c>
      <c r="P149" s="528" t="n">
        <v>2281</v>
      </c>
      <c r="Q149" s="151" t="inlineStr">
        <is>
          <t>否</t>
        </is>
      </c>
      <c r="R149" s="151" t="inlineStr">
        <is>
          <t>否</t>
        </is>
      </c>
      <c r="S149" s="151" t="inlineStr">
        <is>
          <t>否</t>
        </is>
      </c>
      <c r="T149" s="151" t="inlineStr">
        <is>
          <t>会泽县农业农村局（产业）</t>
        </is>
      </c>
      <c r="U149" s="151" t="inlineStr">
        <is>
          <t>大井镇人民政府</t>
        </is>
      </c>
      <c r="V149" s="151" t="inlineStr">
        <is>
          <t>是</t>
        </is>
      </c>
      <c r="W149" s="568" t="n">
        <v>46023</v>
      </c>
      <c r="X149" s="569" t="n">
        <v>46357</v>
      </c>
      <c r="Y149" s="151" t="n"/>
      <c r="Z149" s="544" t="n"/>
    </row>
    <row r="150" ht="131" customFormat="1" customHeight="1" s="507">
      <c r="A150" s="151" t="n">
        <v>144</v>
      </c>
      <c r="B150" s="151" t="inlineStr">
        <is>
          <t>产业发展</t>
        </is>
      </c>
      <c r="C150" s="151" t="inlineStr">
        <is>
          <t>生产项目</t>
        </is>
      </c>
      <c r="D150" s="151" t="inlineStr">
        <is>
          <t>种植业基地</t>
        </is>
      </c>
      <c r="E150" s="151" t="inlineStr">
        <is>
          <t>大井镇大水村产业基础设施配套建设项目</t>
        </is>
      </c>
      <c r="F150" s="151" t="inlineStr">
        <is>
          <t>大井镇</t>
        </is>
      </c>
      <c r="G150" s="151" t="inlineStr">
        <is>
          <t>大水村岩脚小组</t>
        </is>
      </c>
      <c r="H150" s="151" t="inlineStr">
        <is>
          <t>新建</t>
        </is>
      </c>
      <c r="I150" s="162" t="inlineStr">
        <is>
          <t>在大水村委会发展玉米种植3000亩，新修产业机耕道路3.5千米，C30混凝土厚0.2米，均宽3.5米，硬化面积12250平方米。</t>
        </is>
      </c>
      <c r="J150" s="151">
        <f>K150+L150+M150</f>
        <v/>
      </c>
      <c r="K150" s="151" t="n">
        <v>181.5</v>
      </c>
      <c r="L150" s="151" t="n"/>
      <c r="M150" s="151" t="n"/>
      <c r="N150" s="522" t="inlineStr">
        <is>
          <t>项目建设有利于改善项目区基础设施条件，解决了群众出行方便问题，有效解决辣椒销售运输困难问题，通过项目区基础设施建设的建设和进一步改善，将全面增加项目区群众农副产品附加值，增加脱贫群众收入，可辐射带动大水村岩脚小组118户359人增收。</t>
        </is>
      </c>
      <c r="O150" s="162" t="inlineStr">
        <is>
          <t>带动产业发展，带动村民增收</t>
        </is>
      </c>
      <c r="P150" s="528" t="n">
        <v>359</v>
      </c>
      <c r="Q150" s="151" t="inlineStr">
        <is>
          <t>否</t>
        </is>
      </c>
      <c r="R150" s="151" t="inlineStr">
        <is>
          <t>否</t>
        </is>
      </c>
      <c r="S150" s="151" t="inlineStr">
        <is>
          <t>否</t>
        </is>
      </c>
      <c r="T150" s="151" t="inlineStr">
        <is>
          <t>会泽县农业农村局（产业）</t>
        </is>
      </c>
      <c r="U150" s="151" t="inlineStr">
        <is>
          <t>大井镇人民政府</t>
        </is>
      </c>
      <c r="V150" s="151" t="inlineStr">
        <is>
          <t>是</t>
        </is>
      </c>
      <c r="W150" s="568" t="n">
        <v>46023</v>
      </c>
      <c r="X150" s="569" t="n">
        <v>46357</v>
      </c>
      <c r="Y150" s="151" t="n"/>
      <c r="Z150" s="544" t="n"/>
    </row>
    <row r="151" ht="87" customFormat="1" customHeight="1" s="507">
      <c r="A151" s="151" t="n">
        <v>145</v>
      </c>
      <c r="B151" s="151" t="inlineStr">
        <is>
          <t>产业发展</t>
        </is>
      </c>
      <c r="C151" s="151" t="inlineStr">
        <is>
          <t>生产项目</t>
        </is>
      </c>
      <c r="D151" s="151" t="inlineStr">
        <is>
          <t>种植业基地</t>
        </is>
      </c>
      <c r="E151" s="151" t="inlineStr">
        <is>
          <t>大井镇芦坪村产业基础设施配套建设项目</t>
        </is>
      </c>
      <c r="F151" s="151" t="inlineStr">
        <is>
          <t>大井镇</t>
        </is>
      </c>
      <c r="G151" s="151" t="inlineStr">
        <is>
          <t>芦坪村委会</t>
        </is>
      </c>
      <c r="H151" s="151" t="inlineStr">
        <is>
          <t>新建</t>
        </is>
      </c>
      <c r="I151" s="162" t="inlineStr">
        <is>
          <t>在芦坪村委会发展玉米种植5000亩。硬化产业发展道路1条：1、新房子至常地，常地至宋家村道路长7000米，C30混凝土厚0.2米，均宽3.5米，硬化面积24500平方米。</t>
        </is>
      </c>
      <c r="J151" s="151">
        <f>K151+L151+M151</f>
        <v/>
      </c>
      <c r="K151" s="151" t="n">
        <v>300</v>
      </c>
      <c r="L151" s="151" t="n"/>
      <c r="M151" s="151" t="n"/>
      <c r="N151" s="162" t="inlineStr">
        <is>
          <t>项目建成后，改善当地农村生产生活出行条件；通过节本增效带动农户增收，项目覆盖农户813户2620人。</t>
        </is>
      </c>
      <c r="O151" s="162" t="inlineStr">
        <is>
          <t>带动产业发展，带动村民增收</t>
        </is>
      </c>
      <c r="P151" s="528" t="n">
        <v>2620</v>
      </c>
      <c r="Q151" s="151" t="inlineStr">
        <is>
          <t>否</t>
        </is>
      </c>
      <c r="R151" s="151" t="inlineStr">
        <is>
          <t>否</t>
        </is>
      </c>
      <c r="S151" s="151" t="inlineStr">
        <is>
          <t>否</t>
        </is>
      </c>
      <c r="T151" s="151" t="inlineStr">
        <is>
          <t>会泽县农业农村局（产业）</t>
        </is>
      </c>
      <c r="U151" s="151" t="inlineStr">
        <is>
          <t>大井镇人民政府</t>
        </is>
      </c>
      <c r="V151" s="151" t="inlineStr">
        <is>
          <t>是</t>
        </is>
      </c>
      <c r="W151" s="568" t="n">
        <v>46023</v>
      </c>
      <c r="X151" s="569" t="n">
        <v>46357</v>
      </c>
      <c r="Y151" s="151" t="n"/>
      <c r="Z151" s="544" t="n"/>
    </row>
    <row r="152" ht="146" customFormat="1" customHeight="1" s="507">
      <c r="A152" s="151" t="n">
        <v>146</v>
      </c>
      <c r="B152" s="151" t="inlineStr">
        <is>
          <t>产业发展</t>
        </is>
      </c>
      <c r="C152" s="151" t="inlineStr">
        <is>
          <t>生产项目</t>
        </is>
      </c>
      <c r="D152" s="151" t="inlineStr">
        <is>
          <t>种植业基地</t>
        </is>
      </c>
      <c r="E152" s="151" t="inlineStr">
        <is>
          <t>乐业镇黑山村辣椒基地建设项目</t>
        </is>
      </c>
      <c r="F152" s="151" t="inlineStr">
        <is>
          <t>乐业镇</t>
        </is>
      </c>
      <c r="G152" s="151" t="inlineStr">
        <is>
          <t>黑山村</t>
        </is>
      </c>
      <c r="H152" s="151" t="inlineStr">
        <is>
          <t>新建</t>
        </is>
      </c>
      <c r="I152" s="162" t="inlineStr">
        <is>
          <t>在乐业镇黑山村建设辣椒基地150亩，配套建设道路、排灌设施等，其中。一、道路建设：1.砂石产业道路600米；3.硬化产业道路1300米。二、灌溉与排水工程：1.PE50-100水管1500米；2.排水沟一条1500米；3.水肥房1座（包含肥水罐、清水罐、砂石过滤器、水肥一体机等）4.蓄水池1座。三、其他配套设施：输电线路300米等。</t>
        </is>
      </c>
      <c r="J152" s="151" t="n">
        <v>320</v>
      </c>
      <c r="K152" s="151" t="n">
        <v>320</v>
      </c>
      <c r="L152" s="151" t="n"/>
      <c r="M152" s="151" t="n"/>
      <c r="N152" s="162" t="inlineStr">
        <is>
          <t>项目通过在乐业镇黑山村种植辣椒150亩，依托黑山村天然的自然环境优势，通过种植新品种辣椒，为群众增收，有效转化剩余劳动力，促进经济结构合理调整。项目建成后，将涉及辖区内总户数150户503人（其中脱贫户50户206人，三类监测对象12户49人）户均增收260元。</t>
        </is>
      </c>
      <c r="O152" s="162" t="inlineStr">
        <is>
          <t>土地流转、带动务工就业</t>
        </is>
      </c>
      <c r="P152" s="528" t="n">
        <v>503</v>
      </c>
      <c r="Q152" s="151" t="inlineStr">
        <is>
          <t>否</t>
        </is>
      </c>
      <c r="R152" s="151" t="inlineStr">
        <is>
          <t>否</t>
        </is>
      </c>
      <c r="S152" s="151" t="inlineStr">
        <is>
          <t>否</t>
        </is>
      </c>
      <c r="T152" s="151" t="inlineStr">
        <is>
          <t>会泽县农业农村局（产业）</t>
        </is>
      </c>
      <c r="U152" s="151" t="inlineStr">
        <is>
          <t>乐业镇人民政府</t>
        </is>
      </c>
      <c r="V152" s="151" t="inlineStr">
        <is>
          <t>是</t>
        </is>
      </c>
      <c r="W152" s="568" t="n">
        <v>46023</v>
      </c>
      <c r="X152" s="569" t="n">
        <v>46296</v>
      </c>
      <c r="Y152" s="151" t="inlineStr">
        <is>
          <t>2025年在库项目</t>
        </is>
      </c>
      <c r="Z152" s="544" t="n"/>
    </row>
    <row r="153" ht="191" customFormat="1" customHeight="1" s="507">
      <c r="A153" s="151" t="n">
        <v>147</v>
      </c>
      <c r="B153" s="151" t="inlineStr">
        <is>
          <t>产业发展</t>
        </is>
      </c>
      <c r="C153" s="151" t="inlineStr">
        <is>
          <t>生产项目</t>
        </is>
      </c>
      <c r="D153" s="151" t="inlineStr">
        <is>
          <t>种植业基地</t>
        </is>
      </c>
      <c r="E153" s="151" t="inlineStr">
        <is>
          <t>乐业镇鲁珠村鲜椒种植、加工基地配套建设项目</t>
        </is>
      </c>
      <c r="F153" s="151" t="inlineStr">
        <is>
          <t>乐业镇</t>
        </is>
      </c>
      <c r="G153" s="151" t="inlineStr">
        <is>
          <t>鲁珠村</t>
        </is>
      </c>
      <c r="H153" s="151" t="inlineStr">
        <is>
          <t>新建</t>
        </is>
      </c>
      <c r="I153" s="162" t="inlineStr">
        <is>
          <t>在乐业镇鲁珠村建设鲜椒种植基地150亩，配套建设道路、排灌设施、加工厂房扩建等，其中：一、产业道路：1.砂石产业路2600米；2.排水沟共4200米；3.挡墙1000立方米。二、灌溉与排水工程：PE50-100水管3000米；2.取水坝1座；3.水肥房1座（包含肥水罐、清水罐、砂石过滤器、水肥一体机等）。三、钢结构1层厂房1000平方米。四、土地平整10000立方米。五、其他配套设施：杀虫灯10盏。</t>
        </is>
      </c>
      <c r="J153" s="151" t="n">
        <v>350</v>
      </c>
      <c r="K153" s="151" t="n">
        <v>350</v>
      </c>
      <c r="L153" s="151" t="n"/>
      <c r="M153" s="151" t="n"/>
      <c r="N153" s="162" t="inlineStr">
        <is>
          <t>项目通过以辣椒精深加工等技术提高产品附加值，延长辣椒产业链、提升辣椒价值链、完善辣椒利益链；同时带动农户就业，加快乐业辣椒产业发展，巩固拓展脱贫攻坚成果。项目运用先进的水肥一体化技术，合理施肥、浇水，实现节水节肥，提高辣椒产量和质量。项目建成后将涉及辖区内总120户460人（其中脱贫户52户208人，三类监测对象17户68人）户均增收300元。</t>
        </is>
      </c>
      <c r="O153" s="162" t="inlineStr">
        <is>
          <t>土地流转、带动务工就业等</t>
        </is>
      </c>
      <c r="P153" s="528" t="n">
        <v>460</v>
      </c>
      <c r="Q153" s="151" t="inlineStr">
        <is>
          <t>否</t>
        </is>
      </c>
      <c r="R153" s="151" t="inlineStr">
        <is>
          <t>否</t>
        </is>
      </c>
      <c r="S153" s="151" t="inlineStr">
        <is>
          <t>否</t>
        </is>
      </c>
      <c r="T153" s="151" t="inlineStr">
        <is>
          <t>会泽县农业农村局（产业）</t>
        </is>
      </c>
      <c r="U153" s="151" t="inlineStr">
        <is>
          <t>乐业镇人民政府</t>
        </is>
      </c>
      <c r="V153" s="151" t="inlineStr">
        <is>
          <t>是</t>
        </is>
      </c>
      <c r="W153" s="568" t="n">
        <v>46023</v>
      </c>
      <c r="X153" s="569" t="n">
        <v>46296</v>
      </c>
      <c r="Y153" s="151" t="n"/>
      <c r="Z153" s="544" t="n"/>
    </row>
    <row r="154" ht="152" customFormat="1" customHeight="1" s="507">
      <c r="A154" s="151" t="n">
        <v>148</v>
      </c>
      <c r="B154" s="151" t="inlineStr">
        <is>
          <t>产业发展</t>
        </is>
      </c>
      <c r="C154" s="151" t="inlineStr">
        <is>
          <t>生产项目</t>
        </is>
      </c>
      <c r="D154" s="151" t="inlineStr">
        <is>
          <t>种植业基地</t>
        </is>
      </c>
      <c r="E154" s="151" t="inlineStr">
        <is>
          <t>乐业镇罗布古社区辣椒产业发展配套基础设施建设项目</t>
        </is>
      </c>
      <c r="F154" s="151" t="inlineStr">
        <is>
          <t>乐业镇</t>
        </is>
      </c>
      <c r="G154" s="151" t="inlineStr">
        <is>
          <t>罗布古社区</t>
        </is>
      </c>
      <c r="H154" s="151" t="inlineStr">
        <is>
          <t>新建</t>
        </is>
      </c>
      <c r="I154" s="162" t="inlineStr">
        <is>
          <t>在乐业镇罗布古社区发展辣椒种植3200亩，配套完善排灌设施、田间道路等。一、田间道路工程：1.修建3.5米宽砂石机耕道路5000米，配套浆砌石挡墙400立方米。二、灌溉与排水工程：1.DN350螺旋管4000米（含镇墩、支墩、水表、闸阀等）；2.DN250镀锌管6000米（含镇墩、支墩、水表、闸阀等）DN65-100镀锌管16000米（含镇墩、支墩、水表、闸阀等）；2.PE32-90水管25200米（含水表、闸阀等）；3.蓄水池7个（500立方米1个，蓄水池100立方米6个）。</t>
        </is>
      </c>
      <c r="J154" s="151">
        <f>K154+L154+M154</f>
        <v/>
      </c>
      <c r="K154" s="151" t="n">
        <v>230</v>
      </c>
      <c r="L154" s="151" t="n"/>
      <c r="M154" s="151" t="n"/>
      <c r="N154" s="162" t="inlineStr">
        <is>
          <t>项目依托马厂水库丰富的水资源优势，通过改善项目区灌溉条件，降低灌溉成本，提高辣椒产量和品质，吸引企业入驻，增加农户就近务工岗位，促进项目区辣椒产业化发展。项目建成后，将涉及辖区内608户1997人（其中脱贫户158户579人，三类监测对象18户54人）户均增收280元。</t>
        </is>
      </c>
      <c r="O154" s="162" t="inlineStr">
        <is>
          <t>土地流转、带动务工就业</t>
        </is>
      </c>
      <c r="P154" s="528" t="n">
        <v>1997</v>
      </c>
      <c r="Q154" s="151" t="inlineStr">
        <is>
          <t>否</t>
        </is>
      </c>
      <c r="R154" s="151" t="inlineStr">
        <is>
          <t>否</t>
        </is>
      </c>
      <c r="S154" s="151" t="inlineStr">
        <is>
          <t>否</t>
        </is>
      </c>
      <c r="T154" s="151" t="inlineStr">
        <is>
          <t>会泽县农业农村局（产业）</t>
        </is>
      </c>
      <c r="U154" s="151" t="inlineStr">
        <is>
          <t>乐业镇人民政府</t>
        </is>
      </c>
      <c r="V154" s="151" t="inlineStr">
        <is>
          <t>是</t>
        </is>
      </c>
      <c r="W154" s="568" t="n">
        <v>46023</v>
      </c>
      <c r="X154" s="569" t="n">
        <v>46296</v>
      </c>
      <c r="Y154" s="151" t="n"/>
      <c r="Z154" s="544" t="n"/>
    </row>
    <row r="155" ht="151" customFormat="1" customHeight="1" s="507">
      <c r="A155" s="151" t="n">
        <v>149</v>
      </c>
      <c r="B155" s="151" t="inlineStr">
        <is>
          <t>产业发展</t>
        </is>
      </c>
      <c r="C155" s="151" t="inlineStr">
        <is>
          <t>生产项目</t>
        </is>
      </c>
      <c r="D155" s="151" t="inlineStr">
        <is>
          <t>种植业基地</t>
        </is>
      </c>
      <c r="E155" s="151" t="inlineStr">
        <is>
          <t>乐业镇清水村辣椒产业发展配套建设项目</t>
        </is>
      </c>
      <c r="F155" s="151" t="inlineStr">
        <is>
          <t>乐业镇</t>
        </is>
      </c>
      <c r="G155" s="151" t="inlineStr">
        <is>
          <t>二顺村、清水村</t>
        </is>
      </c>
      <c r="H155" s="151" t="inlineStr">
        <is>
          <t>新建</t>
        </is>
      </c>
      <c r="I155" s="162" t="inlineStr">
        <is>
          <t>在乐业镇清水村发展辣椒种植5300亩，配套完善灌溉与排水设施：一、水源工程：新建蓄水池10个（500立方米蓄水池5个、300立方米蓄水池4个、200立方米蓄水池7个），闸阀室16间（2.1米*2.4米*2.5米）。二、管道工程：1.DN400-DN250螺旋焊管3600米（含镇墩、支墩、闸阀、管道伸缩器等）；2.DN150-DN80镀锌管3600米（含镇墩、水表、闸阀等）；3.分水闸阀房2间、闸阀井9个。三、其它工程：1.临时道路修建3200米；2.原有管道修复100米。</t>
        </is>
      </c>
      <c r="J155" s="151">
        <f>K155+L155+M155</f>
        <v/>
      </c>
      <c r="K155" s="151" t="n">
        <v>250</v>
      </c>
      <c r="L155" s="151" t="n"/>
      <c r="M155" s="151" t="n"/>
      <c r="N155" s="162" t="inlineStr">
        <is>
          <t>项目依托马厂水库丰富的水资源优势，通过改善项目区灌溉条件，降低灌溉成本，提高辣椒产量和品质，吸引企业入驻，增加农户就近务工岗位，促进项目区辣椒产业化发展。项目建成后，将涉及辖区内总1595户5265人（其中脱贫户439户1448人，三类监测对象51户169人）户均增收300元。</t>
        </is>
      </c>
      <c r="O155" s="162" t="inlineStr">
        <is>
          <t>土地流转、带动务工就业</t>
        </is>
      </c>
      <c r="P155" s="528" t="n">
        <v>5265</v>
      </c>
      <c r="Q155" s="151" t="inlineStr">
        <is>
          <t>否</t>
        </is>
      </c>
      <c r="R155" s="151" t="inlineStr">
        <is>
          <t>否</t>
        </is>
      </c>
      <c r="S155" s="151" t="inlineStr">
        <is>
          <t>否</t>
        </is>
      </c>
      <c r="T155" s="151" t="inlineStr">
        <is>
          <t>会泽县农业农村局（产业）</t>
        </is>
      </c>
      <c r="U155" s="151" t="inlineStr">
        <is>
          <t>乐业镇人民政府</t>
        </is>
      </c>
      <c r="V155" s="151" t="inlineStr">
        <is>
          <t>是</t>
        </is>
      </c>
      <c r="W155" s="568" t="n">
        <v>46023</v>
      </c>
      <c r="X155" s="569" t="n">
        <v>46296</v>
      </c>
      <c r="Y155" s="151" t="n"/>
      <c r="Z155" s="544" t="n"/>
    </row>
    <row r="156" ht="172" customFormat="1" customHeight="1" s="507">
      <c r="A156" s="151" t="n">
        <v>150</v>
      </c>
      <c r="B156" s="151" t="inlineStr">
        <is>
          <t>产业发展</t>
        </is>
      </c>
      <c r="C156" s="151" t="inlineStr">
        <is>
          <t>生产项目</t>
        </is>
      </c>
      <c r="D156" s="151" t="inlineStr">
        <is>
          <t>种植业基地</t>
        </is>
      </c>
      <c r="E156" s="151" t="inlineStr">
        <is>
          <t>乐业镇阿布卡村蔬菜产业发展配套建设项目</t>
        </is>
      </c>
      <c r="F156" s="151" t="inlineStr">
        <is>
          <t>乐业镇</t>
        </is>
      </c>
      <c r="G156" s="151" t="inlineStr">
        <is>
          <t>阿布卡村</t>
        </is>
      </c>
      <c r="H156" s="151" t="inlineStr">
        <is>
          <t>新建</t>
        </is>
      </c>
      <c r="I156" s="162" t="inlineStr">
        <is>
          <t>在乐业镇阿布卡村建设蔬菜基地250亩，配套建设道路、排灌设施、电力设施等，其中：一、产业道路：1.硬化产业道路共5950米；2.砂石产业道路1100米。二、灌溉与排水工程：1.PE63-110水管2000米（含镇墩、支墩）；2.排水沟共5200米；3.浆砌石挡墙100立方米；4.水肥房1座（包含肥水罐、清水罐、砂石过滤器、水肥一体机等）；5.蓄水池1座。三、土地平整9800立方米。四、其他配套设施：1.变压器及输电线1套；2.太阳能杀虫灯20盏。</t>
        </is>
      </c>
      <c r="J156" s="151" t="n">
        <v>350</v>
      </c>
      <c r="K156" s="151" t="n">
        <v>350</v>
      </c>
      <c r="L156" s="151" t="n"/>
      <c r="M156" s="151" t="n"/>
      <c r="N156" s="162" t="inlineStr">
        <is>
          <t>项目通过利用阿布卡村流转土地种植蔬菜，通过利用现代化农业管理经验和技术，建设一体化蔬菜种植产业基地，从而引领蔬菜种植产业朝现代化、规范化方向发展。项目建成后将成功流转土地350亩，直接为群众创收10.5万元。将涉及辖区内10个村民小组，共1341户4263人（其中脱贫户274户934人，三类监测对象42户143人）户均增收300元。</t>
        </is>
      </c>
      <c r="O156" s="162" t="inlineStr">
        <is>
          <t>土地流转、带动务工就业等</t>
        </is>
      </c>
      <c r="P156" s="528" t="n">
        <v>4263</v>
      </c>
      <c r="Q156" s="151" t="inlineStr">
        <is>
          <t>否</t>
        </is>
      </c>
      <c r="R156" s="151" t="inlineStr">
        <is>
          <t>否</t>
        </is>
      </c>
      <c r="S156" s="151" t="inlineStr">
        <is>
          <t>否</t>
        </is>
      </c>
      <c r="T156" s="151" t="inlineStr">
        <is>
          <t>会泽县农业农村局（产业）</t>
        </is>
      </c>
      <c r="U156" s="151" t="inlineStr">
        <is>
          <t>乐业镇人民政府</t>
        </is>
      </c>
      <c r="V156" s="151" t="inlineStr">
        <is>
          <t>是</t>
        </is>
      </c>
      <c r="W156" s="568" t="n">
        <v>46023</v>
      </c>
      <c r="X156" s="569" t="n">
        <v>46296</v>
      </c>
      <c r="Y156" s="151" t="inlineStr">
        <is>
          <t>2025年在库项目</t>
        </is>
      </c>
      <c r="Z156" s="544" t="n"/>
    </row>
    <row r="157" ht="153" customFormat="1" customHeight="1" s="507">
      <c r="A157" s="151" t="n">
        <v>151</v>
      </c>
      <c r="B157" s="151" t="inlineStr">
        <is>
          <t>产业发展</t>
        </is>
      </c>
      <c r="C157" s="151" t="inlineStr">
        <is>
          <t>生产项目</t>
        </is>
      </c>
      <c r="D157" s="151" t="inlineStr">
        <is>
          <t>种植业基地</t>
        </is>
      </c>
      <c r="E157" s="151" t="inlineStr">
        <is>
          <t>乐业镇马厂村辣椒产业发展配套建设项目</t>
        </is>
      </c>
      <c r="F157" s="151" t="inlineStr">
        <is>
          <t>乐业镇</t>
        </is>
      </c>
      <c r="G157" s="151" t="inlineStr">
        <is>
          <t>马厂村</t>
        </is>
      </c>
      <c r="H157" s="151" t="inlineStr">
        <is>
          <t>新建</t>
        </is>
      </c>
      <c r="I157" s="162" t="inlineStr">
        <is>
          <t>在乐业镇马厂村发展辣椒种植1500亩，配套完善灌溉与排水设施：一、水源工程：新建蓄水池7个（500立方米蓄水池4个、300立方米蓄水池3个、200立方米蓄水池8个），闸阀室15间（2.1米*2.4米*2.5米）；二、管道工程：1.DN300-DN250螺旋焊管4300米（含镇墩、支墩、闸阀、管道伸缩器等）；2.DN150-DN80镀锌管4700米（含镇墩、水表、闸阀等）；3.分水闸阀房3间、闸阀井7个。</t>
        </is>
      </c>
      <c r="J157" s="151">
        <f>K157+L157+M157</f>
        <v/>
      </c>
      <c r="K157" s="151" t="n">
        <v>230</v>
      </c>
      <c r="L157" s="151" t="n"/>
      <c r="M157" s="151" t="n"/>
      <c r="N157" s="162" t="inlineStr">
        <is>
          <t>项目依托马厂水库丰富的水资源优势，通过改善项目区灌溉条件，降低灌溉成本，提高辣椒产量和品质，吸引企业入驻，增加农户就近务工岗位，促进项目区辣椒产业化发展。项目建成后将涉及辖区内总1017户3356人（其中脱贫户262户865人，三类监测对象46户152人）户均增收300元。</t>
        </is>
      </c>
      <c r="O157" s="162" t="inlineStr">
        <is>
          <t>土地流转、带动务工就业</t>
        </is>
      </c>
      <c r="P157" s="528" t="n">
        <v>1356</v>
      </c>
      <c r="Q157" s="151" t="inlineStr">
        <is>
          <t>否</t>
        </is>
      </c>
      <c r="R157" s="151" t="inlineStr">
        <is>
          <t>否</t>
        </is>
      </c>
      <c r="S157" s="151" t="inlineStr">
        <is>
          <t>否</t>
        </is>
      </c>
      <c r="T157" s="151" t="inlineStr">
        <is>
          <t>会泽县农业农村局（产业）</t>
        </is>
      </c>
      <c r="U157" s="151" t="inlineStr">
        <is>
          <t>乐业镇人民政府</t>
        </is>
      </c>
      <c r="V157" s="151" t="inlineStr">
        <is>
          <t>是</t>
        </is>
      </c>
      <c r="W157" s="568" t="n">
        <v>46023</v>
      </c>
      <c r="X157" s="569" t="n">
        <v>46296</v>
      </c>
      <c r="Y157" s="151" t="n"/>
      <c r="Z157" s="544" t="n"/>
    </row>
    <row r="158" ht="160" customFormat="1" customHeight="1" s="507">
      <c r="A158" s="151" t="n">
        <v>152</v>
      </c>
      <c r="B158" s="151" t="inlineStr">
        <is>
          <t>产业发展</t>
        </is>
      </c>
      <c r="C158" s="151" t="inlineStr">
        <is>
          <t>生产项目</t>
        </is>
      </c>
      <c r="D158" s="151" t="inlineStr">
        <is>
          <t>种植业基地</t>
        </is>
      </c>
      <c r="E158" s="151" t="inlineStr">
        <is>
          <t>乐业镇二顺村特色产业种植基地配套基础设施建设项目</t>
        </is>
      </c>
      <c r="F158" s="151" t="inlineStr">
        <is>
          <t>乐业镇</t>
        </is>
      </c>
      <c r="G158" s="151" t="inlineStr">
        <is>
          <t>二顺村</t>
        </is>
      </c>
      <c r="H158" s="151" t="inlineStr">
        <is>
          <t>新建</t>
        </is>
      </c>
      <c r="I158" s="162" t="inlineStr">
        <is>
          <t>在二顺新建特色产业种植基地1000亩，配套建设田间道路、灌溉设施。一、机耕路：砂石机耕道路5000米，砂石路均宽4米。二、灌溉水池管网：1.新建蓄水池8个（500立方米水池1个，300立方米立方米5个，200立方米2个）。2.配套DN250-DN80管材8000米，PE90-PE40管材24000米。</t>
        </is>
      </c>
      <c r="J158" s="151">
        <f>K158+L158+M158</f>
        <v/>
      </c>
      <c r="K158" s="151" t="n">
        <v>240</v>
      </c>
      <c r="L158" s="151" t="n"/>
      <c r="M158" s="151" t="n"/>
      <c r="N158" s="162" t="inlineStr">
        <is>
          <t>项目依托马厂水库丰富的水资源优势，通过改善项目区灌溉条件，降低灌溉成本，提高作物种植产量和品质，吸引企业入驻，增加农户就近务工岗位，促进项目区产业化发展。项目建成后产权归属乐业镇人民政府所有，移交相关村集体管理。项目建成带动356户920人（其中脱贫户68户156人，人均增收300元。</t>
        </is>
      </c>
      <c r="O158" s="162" t="inlineStr">
        <is>
          <t>一是增加村集体收入；二是解决部分农户就业。</t>
        </is>
      </c>
      <c r="P158" s="528" t="n">
        <v>920</v>
      </c>
      <c r="Q158" s="151" t="inlineStr">
        <is>
          <t>否</t>
        </is>
      </c>
      <c r="R158" s="151" t="inlineStr">
        <is>
          <t>否</t>
        </is>
      </c>
      <c r="S158" s="151" t="inlineStr">
        <is>
          <t>否</t>
        </is>
      </c>
      <c r="T158" s="151" t="inlineStr">
        <is>
          <t>会泽县农业农村局（产业）</t>
        </is>
      </c>
      <c r="U158" s="151" t="inlineStr">
        <is>
          <t>乐业镇人民政府</t>
        </is>
      </c>
      <c r="V158" s="151" t="inlineStr">
        <is>
          <t>是</t>
        </is>
      </c>
      <c r="W158" s="568" t="n">
        <v>46023</v>
      </c>
      <c r="X158" s="569" t="n">
        <v>46387</v>
      </c>
      <c r="Y158" s="151" t="inlineStr">
        <is>
          <t>2025年在库项目</t>
        </is>
      </c>
      <c r="Z158" s="544" t="n"/>
    </row>
    <row r="159" ht="320" customFormat="1" customHeight="1" s="507">
      <c r="A159" s="151" t="n">
        <v>153</v>
      </c>
      <c r="B159" s="151" t="inlineStr">
        <is>
          <t>产业发展</t>
        </is>
      </c>
      <c r="C159" s="151" t="inlineStr">
        <is>
          <t>生产项目</t>
        </is>
      </c>
      <c r="D159" s="151" t="inlineStr">
        <is>
          <t>种植业基地</t>
        </is>
      </c>
      <c r="E159" s="151" t="inlineStr">
        <is>
          <t>乐业镇2026年“乐业椒1号”杂交制种、示范种植项目</t>
        </is>
      </c>
      <c r="F159" s="151" t="inlineStr">
        <is>
          <t>乐业镇</t>
        </is>
      </c>
      <c r="G159" s="151" t="inlineStr">
        <is>
          <t>阿布卡、二顺、横山、六合、罗布等村</t>
        </is>
      </c>
      <c r="H159" s="151" t="inlineStr">
        <is>
          <t>新建</t>
        </is>
      </c>
      <c r="I159" s="162" t="inlineStr">
        <is>
          <t>在乐业镇实施乐业辣椒新品种杂交制种16亩，示范种植乐业辣椒新品种10000亩。
1.“乐业椒1号”杂交制种16亩：通过购买育苗基质等10000袋，162穴育苗漂盘80000个，购置人工授粉工具1批（生石灰、夹子、毛线、手套、网袋等），购买辣椒亲本种子480克、农膜1吨、长寿膜3吨、化肥2吨、农药2000包等物资，在乐业辣椒研发中心进行“乐业椒1号”杂交制种16亩。
2.“乐业椒1号”示范种植10000亩：利用乐业镇2025年杂交制种自有种子“乐业椒1号”300公斤。在乐业镇阿布卡、二顺、横山、六合、罗布等村（社区），通过统一育苗，适当收取育苗管理费，集中连片移栽，推广种植“乐业辣椒1号”10000亩，补助复合肥400吨，微膜50吨。开展辣椒育苗、种植、施肥、病虫害防治等技术培训。</t>
        </is>
      </c>
      <c r="J159" s="151">
        <f>K159+L159+M159</f>
        <v/>
      </c>
      <c r="K159" s="151" t="n">
        <v>300</v>
      </c>
      <c r="L159" s="151" t="n"/>
      <c r="M159" s="151" t="n"/>
      <c r="N159" s="522" t="inlineStr">
        <is>
          <t>项目实施后，一是降低农户生产成本。16亩制种基地可生产乐业辣椒杂交种300千克，按照每亩辣椒用种30克计算，可供10000亩大田用种，杂交种子下一年通过育苗发放给农户种植，可为农户节省种苗成本225-300万元。二是促进辣椒良种化，提高品质。辣椒新品种示范种植10000亩，通过统一育苗后发放给当地农户种植，带动农户18234户52316人发展乐业辣椒产业135000亩，其中：脱贫户和三类对象1648户5770人，促进辣椒良种化，提高辣椒产量增加品质，进一步打响乐业辣椒品牌。三是土地租金增值，农户将土地出租，每亩可在项目配套前增加土地流转收入300-400元，达到现在出租的1200元/亩，甚至更高的价格。四是辣椒育种田间管理期间平均每天用工30人以上，解决当地农户家门口就近就业，方便照顾家庭的同时还增加劳务收入，平均每人每月增收600元以上。</t>
        </is>
      </c>
      <c r="O159" s="162" t="inlineStr">
        <is>
          <t>带动产业发展、务工就业</t>
        </is>
      </c>
      <c r="P159" s="528" t="n">
        <v>52316</v>
      </c>
      <c r="Q159" s="151" t="inlineStr">
        <is>
          <t>否</t>
        </is>
      </c>
      <c r="R159" s="151" t="inlineStr">
        <is>
          <t>否</t>
        </is>
      </c>
      <c r="S159" s="151" t="inlineStr">
        <is>
          <t>否</t>
        </is>
      </c>
      <c r="T159" s="151" t="inlineStr">
        <is>
          <t>会泽县农业农村局（产业）</t>
        </is>
      </c>
      <c r="U159" s="151" t="inlineStr">
        <is>
          <t>乐业镇人民政府</t>
        </is>
      </c>
      <c r="V159" s="151" t="inlineStr">
        <is>
          <t>是</t>
        </is>
      </c>
      <c r="W159" s="568" t="n">
        <v>46023</v>
      </c>
      <c r="X159" s="569" t="n">
        <v>46387</v>
      </c>
      <c r="Y159" s="151" t="n"/>
      <c r="Z159" s="544" t="n"/>
    </row>
    <row r="160" ht="159" customFormat="1" customHeight="1" s="507">
      <c r="A160" s="151" t="n">
        <v>154</v>
      </c>
      <c r="B160" s="151" t="inlineStr">
        <is>
          <t>产业发展</t>
        </is>
      </c>
      <c r="C160" s="151" t="inlineStr">
        <is>
          <t>生产项目</t>
        </is>
      </c>
      <c r="D160" s="151" t="inlineStr">
        <is>
          <t>种植业基地</t>
        </is>
      </c>
      <c r="E160" s="151" t="inlineStr">
        <is>
          <t>乐业镇辣椒病虫害统防统治及绿色防控项目</t>
        </is>
      </c>
      <c r="F160" s="151" t="inlineStr">
        <is>
          <t>乐业镇</t>
        </is>
      </c>
      <c r="G160" s="151" t="inlineStr">
        <is>
          <t>务嘎、阿布卡、丫口、二顺、横山、罗布等村</t>
        </is>
      </c>
      <c r="H160" s="151" t="inlineStr">
        <is>
          <t>新建</t>
        </is>
      </c>
      <c r="I160" s="162" t="inlineStr">
        <is>
          <t>在乐业镇务嘎、阿布卡、丫口、二顺、横山、罗布等村实施辣椒病虫害统防统治及绿色防控20000亩。具体建设内容：1.安装太阳能杀虫灯800盏；2.实施20000亩无人机病虫害统防统治（含农药）。</t>
        </is>
      </c>
      <c r="J160" s="151">
        <f>K160+L160+M160</f>
        <v/>
      </c>
      <c r="K160" s="151" t="n">
        <v>252</v>
      </c>
      <c r="L160" s="151" t="n"/>
      <c r="M160" s="151" t="n"/>
      <c r="N160" s="522" t="inlineStr">
        <is>
          <t>项目通过在乐业镇务嘎、阿布卡、丫口、二顺、横山、罗布等村实施辣椒病虫害统防统治20000亩。安装杀虫灯和无人机统防统治，降低项目区辣椒病虫危害，提高辣椒产量和品质，夯实乐业辣椒产业发展基础，促进项目区群众增收。项目建成后，将涉及辖区内总户数3860户11932人（其中脱贫户904户3473人，三类监测对象116户424人）户均增收300元。</t>
        </is>
      </c>
      <c r="O160" s="162" t="inlineStr">
        <is>
          <t>土地流转、带动务工就业</t>
        </is>
      </c>
      <c r="P160" s="528" t="n">
        <v>11932</v>
      </c>
      <c r="Q160" s="151" t="inlineStr">
        <is>
          <t>否</t>
        </is>
      </c>
      <c r="R160" s="151" t="inlineStr">
        <is>
          <t>否</t>
        </is>
      </c>
      <c r="S160" s="151" t="inlineStr">
        <is>
          <t>否</t>
        </is>
      </c>
      <c r="T160" s="151" t="inlineStr">
        <is>
          <t>会泽县农业农村局（产业）</t>
        </is>
      </c>
      <c r="U160" s="151" t="inlineStr">
        <is>
          <t>乐业镇人民政府</t>
        </is>
      </c>
      <c r="V160" s="151" t="inlineStr">
        <is>
          <t>是</t>
        </is>
      </c>
      <c r="W160" s="568" t="n">
        <v>46082</v>
      </c>
      <c r="X160" s="569" t="n">
        <v>46296</v>
      </c>
      <c r="Y160" s="151" t="n"/>
      <c r="Z160" s="544" t="n"/>
    </row>
    <row r="161" ht="132" customFormat="1" customHeight="1" s="507">
      <c r="A161" s="151" t="n">
        <v>155</v>
      </c>
      <c r="B161" s="151" t="inlineStr">
        <is>
          <t>产业发展</t>
        </is>
      </c>
      <c r="C161" s="151" t="inlineStr">
        <is>
          <t>生产项目</t>
        </is>
      </c>
      <c r="D161" s="151" t="inlineStr">
        <is>
          <t>种植业基地</t>
        </is>
      </c>
      <c r="E161" s="151" t="inlineStr">
        <is>
          <t>金钟街道麦地村四组、六组组产业机耕路建设项目</t>
        </is>
      </c>
      <c r="F161" s="151" t="inlineStr">
        <is>
          <t>金钟街道</t>
        </is>
      </c>
      <c r="G161" s="151" t="inlineStr">
        <is>
          <t>麦地村</t>
        </is>
      </c>
      <c r="H161" s="151" t="inlineStr">
        <is>
          <t>新建</t>
        </is>
      </c>
      <c r="I161" s="162" t="inlineStr">
        <is>
          <t>围绕麦地4、5、6组280亩耕草莓及中草药种植基地，新建产业机耕路长4000米，均宽4米。新建新建担水泵房1座25平方米，建100立方米蓄水池1个，安装400V输电线路500米，安装水泵2套，安装DN50镀锌管道1500米，Φ50PE管3000米。</t>
        </is>
      </c>
      <c r="J161" s="151">
        <f>K161+L161+M161</f>
        <v/>
      </c>
      <c r="K161" s="151" t="n">
        <v>151.4</v>
      </c>
      <c r="L161" s="151" t="n"/>
      <c r="M161" s="151" t="n"/>
      <c r="N161" s="162" t="inlineStr">
        <is>
          <t>解决4、5、6组280亩耕（种植草莓及中草药）地因交通及缺水地形影响耕作困难问题，项目建成后每亩可在项目配套前增加土地流转收入400-500元；达到现在出租的1200元/亩，甚至更高的价格。覆盖带动429户1356人（其中脱贫户53户190人）</t>
        </is>
      </c>
      <c r="O161" s="162" t="inlineStr">
        <is>
          <t>带动生产，增加收入</t>
        </is>
      </c>
      <c r="P161" s="528" t="n">
        <v>1356</v>
      </c>
      <c r="Q161" s="151" t="inlineStr">
        <is>
          <t>否</t>
        </is>
      </c>
      <c r="R161" s="151" t="inlineStr">
        <is>
          <t>否</t>
        </is>
      </c>
      <c r="S161" s="151" t="inlineStr">
        <is>
          <t>否</t>
        </is>
      </c>
      <c r="T161" s="151" t="inlineStr">
        <is>
          <t>会泽县农业农村局（产业）</t>
        </is>
      </c>
      <c r="U161" s="151" t="inlineStr">
        <is>
          <t>金钟街道办事处</t>
        </is>
      </c>
      <c r="V161" s="151" t="inlineStr">
        <is>
          <t>是</t>
        </is>
      </c>
      <c r="W161" s="568" t="n">
        <v>46023</v>
      </c>
      <c r="X161" s="569" t="n">
        <v>46387</v>
      </c>
      <c r="Y161" s="151" t="n"/>
      <c r="Z161" s="544" t="n"/>
    </row>
    <row r="162" ht="112" customFormat="1" customHeight="1" s="507">
      <c r="A162" s="151" t="n">
        <v>156</v>
      </c>
      <c r="B162" s="151" t="inlineStr">
        <is>
          <t>产业发展</t>
        </is>
      </c>
      <c r="C162" s="151" t="inlineStr">
        <is>
          <t>生产项目</t>
        </is>
      </c>
      <c r="D162" s="151" t="inlineStr">
        <is>
          <t>种植业基地</t>
        </is>
      </c>
      <c r="E162" s="151" t="inlineStr">
        <is>
          <t>金钟街道三家塘村产业道路建设项目</t>
        </is>
      </c>
      <c r="F162" s="151" t="inlineStr">
        <is>
          <t>金钟街道</t>
        </is>
      </c>
      <c r="G162" s="151" t="inlineStr">
        <is>
          <t>三家塘村</t>
        </is>
      </c>
      <c r="H162" s="151" t="inlineStr">
        <is>
          <t>新建</t>
        </is>
      </c>
      <c r="I162" s="162" t="inlineStr">
        <is>
          <t>围绕三家塘村800余亩玉米产业基地，硬化付家村至大水沟、刘家高头至小丫口、土地树至沙子地、王家背后至小尖山、老电厂至小洼子、湾子头至上槽槽、塘塘地至烂水头机耕路共计23500平方米。</t>
        </is>
      </c>
      <c r="J162" s="151" t="n">
        <v>387.75</v>
      </c>
      <c r="K162" s="151" t="n">
        <v>387.75</v>
      </c>
      <c r="L162" s="151" t="n"/>
      <c r="M162" s="151" t="n"/>
      <c r="N162" s="162" t="inlineStr">
        <is>
          <t>解决三家塘村800余亩土地产业运输不方便问题项目建成后每亩可在项目配套前增加土地流转收入300-40元；达到现在出租的1000元/亩。覆盖带动6个村民小组694户2470人（其中脱贫户71户208人）。</t>
        </is>
      </c>
      <c r="O162" s="162" t="inlineStr">
        <is>
          <t>带动生产，增加收入</t>
        </is>
      </c>
      <c r="P162" s="528" t="n">
        <v>2470</v>
      </c>
      <c r="Q162" s="151" t="inlineStr">
        <is>
          <t>否</t>
        </is>
      </c>
      <c r="R162" s="151" t="inlineStr">
        <is>
          <t>否</t>
        </is>
      </c>
      <c r="S162" s="151" t="inlineStr">
        <is>
          <t>否</t>
        </is>
      </c>
      <c r="T162" s="151" t="inlineStr">
        <is>
          <t>会泽县农业农村局（产业）</t>
        </is>
      </c>
      <c r="U162" s="151" t="inlineStr">
        <is>
          <t>金钟街道办事处</t>
        </is>
      </c>
      <c r="V162" s="151" t="inlineStr">
        <is>
          <t>是</t>
        </is>
      </c>
      <c r="W162" s="568" t="n">
        <v>46023</v>
      </c>
      <c r="X162" s="569" t="n">
        <v>46387</v>
      </c>
      <c r="Y162" s="151" t="n"/>
      <c r="Z162" s="544" t="n"/>
    </row>
    <row r="163" ht="143" customFormat="1" customHeight="1" s="507">
      <c r="A163" s="151" t="n">
        <v>157</v>
      </c>
      <c r="B163" s="151" t="inlineStr">
        <is>
          <t>产业发展</t>
        </is>
      </c>
      <c r="C163" s="151" t="inlineStr">
        <is>
          <t>生产项目</t>
        </is>
      </c>
      <c r="D163" s="151" t="inlineStr">
        <is>
          <t>种植业基地</t>
        </is>
      </c>
      <c r="E163" s="151" t="inlineStr">
        <is>
          <t>金钟街道竹园村集体苹果产业基础设施建设项目</t>
        </is>
      </c>
      <c r="F163" s="151" t="inlineStr">
        <is>
          <t>金钟街道</t>
        </is>
      </c>
      <c r="G163" s="151" t="inlineStr">
        <is>
          <t>竹园村</t>
        </is>
      </c>
      <c r="H163" s="151" t="inlineStr">
        <is>
          <t>新建</t>
        </is>
      </c>
      <c r="I163" s="162" t="inlineStr">
        <is>
          <t>围绕竹园村4000余亩苹果种植种植区，建设机耕路400米，硬化产业机耕路13000平方米，砂石铺垫机耕路6000米，建320立方米水果储存库（冷库），架设400V输电线路400米等，安装杀虫灯20盏。</t>
        </is>
      </c>
      <c r="J163" s="151">
        <f>K163+L163+M163</f>
        <v/>
      </c>
      <c r="K163" s="151" t="n">
        <v>224.5</v>
      </c>
      <c r="L163" s="151" t="n"/>
      <c r="M163" s="151" t="n"/>
      <c r="N163" s="162" t="inlineStr">
        <is>
          <t>覆盖竹园村5个小组约4000亩苹果种植面积，受益人口381户1356人，上述项目建成后，可为当地群众节约运输成本，降低运输过程损耗率，间接为当地苹果产业年亩均增收100元，年增收40万元。冷库每立方米收取租赁分红50元，每年可为村集体获取租赁分红1.6万元。</t>
        </is>
      </c>
      <c r="O163" s="162" t="inlineStr">
        <is>
          <t>每年可为村集体获取租赁分红1.6万元。</t>
        </is>
      </c>
      <c r="P163" s="528" t="n">
        <v>1356</v>
      </c>
      <c r="Q163" s="151" t="inlineStr">
        <is>
          <t>否</t>
        </is>
      </c>
      <c r="R163" s="151" t="inlineStr">
        <is>
          <t>否</t>
        </is>
      </c>
      <c r="S163" s="151" t="inlineStr">
        <is>
          <t>否</t>
        </is>
      </c>
      <c r="T163" s="151" t="inlineStr">
        <is>
          <t>会泽县农业农村局（产业）</t>
        </is>
      </c>
      <c r="U163" s="151" t="inlineStr">
        <is>
          <t>金钟街道办事处</t>
        </is>
      </c>
      <c r="V163" s="151" t="inlineStr">
        <is>
          <t>是</t>
        </is>
      </c>
      <c r="W163" s="568" t="n">
        <v>46023</v>
      </c>
      <c r="X163" s="569" t="n">
        <v>46387</v>
      </c>
      <c r="Y163" s="151" t="n"/>
      <c r="Z163" s="544" t="n"/>
    </row>
    <row r="164" ht="87" customFormat="1" customHeight="1" s="507">
      <c r="A164" s="151" t="n">
        <v>158</v>
      </c>
      <c r="B164" s="151" t="inlineStr">
        <is>
          <t>产业发展</t>
        </is>
      </c>
      <c r="C164" s="151" t="inlineStr">
        <is>
          <t>生产项目</t>
        </is>
      </c>
      <c r="D164" s="151" t="inlineStr">
        <is>
          <t>种植业基地</t>
        </is>
      </c>
      <c r="E164" s="151" t="inlineStr">
        <is>
          <t>金钟街道龙潭社区一组产业农桥建设项目</t>
        </is>
      </c>
      <c r="F164" s="151" t="inlineStr">
        <is>
          <t>金钟街道</t>
        </is>
      </c>
      <c r="G164" s="151" t="inlineStr">
        <is>
          <t>龙潭社区</t>
        </is>
      </c>
      <c r="H164" s="151" t="inlineStr">
        <is>
          <t>新建</t>
        </is>
      </c>
      <c r="I164" s="162" t="inlineStr">
        <is>
          <t>在龙潭社区一组小庙下面150亩水果基地，新建钢筋混凝土平板桥一座，长5米、宽6米、高4米。</t>
        </is>
      </c>
      <c r="J164" s="151">
        <f>K164+L164+M164</f>
        <v/>
      </c>
      <c r="K164" s="151" t="n">
        <v>30</v>
      </c>
      <c r="L164" s="151" t="n"/>
      <c r="M164" s="151" t="n"/>
      <c r="N164" s="162" t="inlineStr">
        <is>
          <t>解决龙潭社区小庙下面150亩水果运输及文旅出行需求，覆盖带动250户800人。</t>
        </is>
      </c>
      <c r="O164" s="162" t="inlineStr">
        <is>
          <t>带动生产，增加收入</t>
        </is>
      </c>
      <c r="P164" s="528" t="n">
        <v>800</v>
      </c>
      <c r="Q164" s="151" t="inlineStr">
        <is>
          <t>否</t>
        </is>
      </c>
      <c r="R164" s="151" t="inlineStr">
        <is>
          <t>否</t>
        </is>
      </c>
      <c r="S164" s="151" t="inlineStr">
        <is>
          <t>否</t>
        </is>
      </c>
      <c r="T164" s="151" t="inlineStr">
        <is>
          <t>会泽县农业农村局（产业）</t>
        </is>
      </c>
      <c r="U164" s="151" t="inlineStr">
        <is>
          <t>金钟街道办事处</t>
        </is>
      </c>
      <c r="V164" s="151" t="inlineStr">
        <is>
          <t>是</t>
        </is>
      </c>
      <c r="W164" s="568" t="n">
        <v>46023</v>
      </c>
      <c r="X164" s="569" t="n">
        <v>46387</v>
      </c>
      <c r="Y164" s="151" t="n"/>
      <c r="Z164" s="544" t="n"/>
    </row>
    <row r="165" ht="89" customFormat="1" customHeight="1" s="507">
      <c r="A165" s="151" t="n">
        <v>159</v>
      </c>
      <c r="B165" s="151" t="inlineStr">
        <is>
          <t>产业发展</t>
        </is>
      </c>
      <c r="C165" s="151" t="inlineStr">
        <is>
          <t>生产项目</t>
        </is>
      </c>
      <c r="D165" s="151" t="inlineStr">
        <is>
          <t>种植业基地</t>
        </is>
      </c>
      <c r="E165" s="151" t="inlineStr">
        <is>
          <t>金钟街道麦地村7组产业道路基础设施建设项目</t>
        </is>
      </c>
      <c r="F165" s="151" t="inlineStr">
        <is>
          <t>金钟街道</t>
        </is>
      </c>
      <c r="G165" s="151" t="inlineStr">
        <is>
          <t>麦地村</t>
        </is>
      </c>
      <c r="H165" s="151" t="inlineStr">
        <is>
          <t>新建</t>
        </is>
      </c>
      <c r="I165" s="162" t="inlineStr">
        <is>
          <t>围绕麦地村250余亩粮食种植区，硬化麦地村麦地坡至老尖山产业机耕路1000米及配套建设挡墙300立方米。</t>
        </is>
      </c>
      <c r="J165" s="151">
        <f>K165+L165+M165</f>
        <v/>
      </c>
      <c r="K165" s="151" t="n">
        <v>62</v>
      </c>
      <c r="L165" s="151" t="n"/>
      <c r="M165" s="151" t="n"/>
      <c r="N165" s="162" t="inlineStr">
        <is>
          <t>解决250亩耕地的产业运输困难问题，提升农产品运输效率，减少群众运输成本及安全风险，带动45户211人（其中脱贫户10户，47人）</t>
        </is>
      </c>
      <c r="O165" s="162" t="inlineStr">
        <is>
          <t>带动生产，增加收入</t>
        </is>
      </c>
      <c r="P165" s="528" t="n">
        <v>211</v>
      </c>
      <c r="Q165" s="151" t="inlineStr">
        <is>
          <t>否</t>
        </is>
      </c>
      <c r="R165" s="151" t="inlineStr">
        <is>
          <t>否</t>
        </is>
      </c>
      <c r="S165" s="151" t="inlineStr">
        <is>
          <t>否</t>
        </is>
      </c>
      <c r="T165" s="151" t="inlineStr">
        <is>
          <t>会泽县农业农村局（产业）</t>
        </is>
      </c>
      <c r="U165" s="151" t="inlineStr">
        <is>
          <t>金钟街道办事处</t>
        </is>
      </c>
      <c r="V165" s="151" t="inlineStr">
        <is>
          <t>是</t>
        </is>
      </c>
      <c r="W165" s="568" t="n">
        <v>46023</v>
      </c>
      <c r="X165" s="569" t="n">
        <v>46387</v>
      </c>
      <c r="Y165" s="151" t="n"/>
      <c r="Z165" s="544" t="n"/>
    </row>
    <row r="166" ht="89" customFormat="1" customHeight="1" s="507">
      <c r="A166" s="151" t="n">
        <v>160</v>
      </c>
      <c r="B166" s="151" t="inlineStr">
        <is>
          <t>产业发展</t>
        </is>
      </c>
      <c r="C166" s="151" t="inlineStr">
        <is>
          <t>生产项目</t>
        </is>
      </c>
      <c r="D166" s="151" t="inlineStr">
        <is>
          <t>种植业基地</t>
        </is>
      </c>
      <c r="E166" s="151" t="inlineStr">
        <is>
          <t>金钟街道麦地村下羊厩至小海产业道路建设项目</t>
        </is>
      </c>
      <c r="F166" s="151" t="inlineStr">
        <is>
          <t>金钟街道</t>
        </is>
      </c>
      <c r="G166" s="151" t="inlineStr">
        <is>
          <t>麦地村</t>
        </is>
      </c>
      <c r="H166" s="151" t="inlineStr">
        <is>
          <t>新建</t>
        </is>
      </c>
      <c r="I166" s="162" t="inlineStr">
        <is>
          <t>围绕麦地村400余亩粮食种植区，硬化产业道路13200平方米及配套基础设施建设。</t>
        </is>
      </c>
      <c r="J166" s="151">
        <f>K166+L166+M166</f>
        <v/>
      </c>
      <c r="K166" s="151" t="n">
        <v>217.8</v>
      </c>
      <c r="L166" s="151" t="n"/>
      <c r="M166" s="151" t="n"/>
      <c r="N166" s="162" t="inlineStr">
        <is>
          <t>解决麦地村400余亩，土地产业运输困难问题，项目建成后降低运输过程损耗率，间接为当项目区耕地亩均年增收300元，年增收12万元，带动248户797人。</t>
        </is>
      </c>
      <c r="O166" s="162" t="inlineStr">
        <is>
          <t>带动生产，增加收入</t>
        </is>
      </c>
      <c r="P166" s="528" t="n">
        <v>797</v>
      </c>
      <c r="Q166" s="151" t="inlineStr">
        <is>
          <t>否</t>
        </is>
      </c>
      <c r="R166" s="151" t="inlineStr">
        <is>
          <t>否</t>
        </is>
      </c>
      <c r="S166" s="151" t="inlineStr">
        <is>
          <t>否</t>
        </is>
      </c>
      <c r="T166" s="151" t="inlineStr">
        <is>
          <t>会泽县农业农村局（产业）</t>
        </is>
      </c>
      <c r="U166" s="151" t="inlineStr">
        <is>
          <t>金钟街道办事处</t>
        </is>
      </c>
      <c r="V166" s="151" t="inlineStr">
        <is>
          <t>是</t>
        </is>
      </c>
      <c r="W166" s="568" t="n">
        <v>46023</v>
      </c>
      <c r="X166" s="569" t="n">
        <v>46387</v>
      </c>
      <c r="Y166" s="151" t="n"/>
      <c r="Z166" s="544" t="n"/>
    </row>
    <row r="167" ht="103" customFormat="1" customHeight="1" s="507">
      <c r="A167" s="151" t="n">
        <v>161</v>
      </c>
      <c r="B167" s="151" t="inlineStr">
        <is>
          <t>产业发展</t>
        </is>
      </c>
      <c r="C167" s="151" t="inlineStr">
        <is>
          <t>生产项目</t>
        </is>
      </c>
      <c r="D167" s="151" t="inlineStr">
        <is>
          <t>种植业基地</t>
        </is>
      </c>
      <c r="E167" s="151" t="inlineStr">
        <is>
          <t>金钟街道麦地村下羊厩至卯家沟业农业产业道路建设项目</t>
        </is>
      </c>
      <c r="F167" s="151" t="inlineStr">
        <is>
          <t>金钟街道</t>
        </is>
      </c>
      <c r="G167" s="151" t="inlineStr">
        <is>
          <t>麦地村</t>
        </is>
      </c>
      <c r="H167" s="151" t="inlineStr">
        <is>
          <t>新建</t>
        </is>
      </c>
      <c r="I167" s="162" t="inlineStr">
        <is>
          <t>围绕麦地村500余亩粮食种植区，硬化产业道路22000平方米及配套基础设施建设。</t>
        </is>
      </c>
      <c r="J167" s="151" t="n">
        <v>363</v>
      </c>
      <c r="K167" s="151" t="n">
        <v>363</v>
      </c>
      <c r="L167" s="151" t="n"/>
      <c r="M167" s="151" t="n"/>
      <c r="N167" s="162" t="inlineStr">
        <is>
          <t>解决麦地村500余亩土地产业运输困难问题，项目建成后降低运输过程损耗率，间接为当项目区耕地亩均年增收300元，年增收15万元；解决产业运输困难问题，带动54户172人增收。</t>
        </is>
      </c>
      <c r="O167" s="162" t="inlineStr">
        <is>
          <t>带动生产，增加收入</t>
        </is>
      </c>
      <c r="P167" s="528" t="n">
        <v>172</v>
      </c>
      <c r="Q167" s="151" t="inlineStr">
        <is>
          <t>否</t>
        </is>
      </c>
      <c r="R167" s="151" t="inlineStr">
        <is>
          <t>否</t>
        </is>
      </c>
      <c r="S167" s="151" t="inlineStr">
        <is>
          <t>否</t>
        </is>
      </c>
      <c r="T167" s="151" t="inlineStr">
        <is>
          <t>会泽县农业农村局（产业）</t>
        </is>
      </c>
      <c r="U167" s="151" t="inlineStr">
        <is>
          <t>金钟街道办事处</t>
        </is>
      </c>
      <c r="V167" s="151" t="inlineStr">
        <is>
          <t>是</t>
        </is>
      </c>
      <c r="W167" s="568" t="n">
        <v>46023</v>
      </c>
      <c r="X167" s="569" t="n">
        <v>46387</v>
      </c>
      <c r="Y167" s="151" t="n"/>
      <c r="Z167" s="544" t="n"/>
    </row>
    <row r="168" ht="104" customFormat="1" customHeight="1" s="507">
      <c r="A168" s="151" t="n">
        <v>162</v>
      </c>
      <c r="B168" s="151" t="inlineStr">
        <is>
          <t>产业发展</t>
        </is>
      </c>
      <c r="C168" s="151" t="inlineStr">
        <is>
          <t>生产项目</t>
        </is>
      </c>
      <c r="D168" s="151" t="inlineStr">
        <is>
          <t>种植业基地</t>
        </is>
      </c>
      <c r="E168" s="151" t="inlineStr">
        <is>
          <t>金钟街道竹园村花红园产业道路硬化建设项目</t>
        </is>
      </c>
      <c r="F168" s="151" t="inlineStr">
        <is>
          <t>金钟街道</t>
        </is>
      </c>
      <c r="G168" s="151" t="inlineStr">
        <is>
          <t>竹园村</t>
        </is>
      </c>
      <c r="H168" s="151" t="inlineStr">
        <is>
          <t>新建</t>
        </is>
      </c>
      <c r="I168" s="162" t="inlineStr">
        <is>
          <t>围绕竹园村300余亩粮食种植区，硬化竹园村花红园产业机耕路1000米及配套建设挡墙150立方米。</t>
        </is>
      </c>
      <c r="J168" s="151">
        <f>K168+L168+M168</f>
        <v/>
      </c>
      <c r="K168" s="151" t="n">
        <v>76.5</v>
      </c>
      <c r="L168" s="151" t="n"/>
      <c r="M168" s="151" t="n"/>
      <c r="N168" s="162" t="inlineStr">
        <is>
          <t>建成后提升300亩农地农产品运输效率，减少群众运输成本及安全风险，项目建成后降低运输过程损耗率，间接为当项目区耕地亩均年增收300元，带动48户172人（其中脱贫户11户，41人）增收。</t>
        </is>
      </c>
      <c r="O168" s="162" t="inlineStr">
        <is>
          <t>带动生产，增加收入</t>
        </is>
      </c>
      <c r="P168" s="528" t="n">
        <v>172</v>
      </c>
      <c r="Q168" s="151" t="inlineStr">
        <is>
          <t>否</t>
        </is>
      </c>
      <c r="R168" s="151" t="inlineStr">
        <is>
          <t>否</t>
        </is>
      </c>
      <c r="S168" s="151" t="inlineStr">
        <is>
          <t>否</t>
        </is>
      </c>
      <c r="T168" s="151" t="inlineStr">
        <is>
          <t>会泽县农业农村局（产业）</t>
        </is>
      </c>
      <c r="U168" s="151" t="inlineStr">
        <is>
          <t>金钟街道办事处</t>
        </is>
      </c>
      <c r="V168" s="151" t="inlineStr">
        <is>
          <t>是</t>
        </is>
      </c>
      <c r="W168" s="568" t="n">
        <v>46023</v>
      </c>
      <c r="X168" s="569" t="n">
        <v>46387</v>
      </c>
      <c r="Y168" s="151" t="n"/>
      <c r="Z168" s="544" t="n"/>
    </row>
    <row r="169" ht="115" customFormat="1" customHeight="1" s="507">
      <c r="A169" s="151" t="n">
        <v>163</v>
      </c>
      <c r="B169" s="151" t="inlineStr">
        <is>
          <t>产业发展</t>
        </is>
      </c>
      <c r="C169" s="151" t="inlineStr">
        <is>
          <t>加工流通项目</t>
        </is>
      </c>
      <c r="D169" s="151" t="inlineStr">
        <is>
          <t>市场建设和农村物流</t>
        </is>
      </c>
      <c r="E169" s="151" t="inlineStr">
        <is>
          <t>金钟街道乌龙社区水果装卸平台建设</t>
        </is>
      </c>
      <c r="F169" s="151" t="inlineStr">
        <is>
          <t>金钟街道</t>
        </is>
      </c>
      <c r="G169" s="151" t="inlineStr">
        <is>
          <t>乌龙社区</t>
        </is>
      </c>
      <c r="H169" s="151" t="inlineStr">
        <is>
          <t>新建</t>
        </is>
      </c>
      <c r="I169" s="162" t="inlineStr">
        <is>
          <t>围绕乌龙社区2000亩果园，在乌龙社区上海田新建水果装卸平台200平方米。</t>
        </is>
      </c>
      <c r="J169" s="151">
        <f>K169+L169+M169</f>
        <v/>
      </c>
      <c r="K169" s="151" t="n">
        <v>35</v>
      </c>
      <c r="L169" s="151" t="n"/>
      <c r="M169" s="151" t="n"/>
      <c r="N169" s="162" t="inlineStr">
        <is>
          <t>项目位于乌龙社区果园中心，解决乌龙社区田间水果产区果农水果分装运输问题，同时提供水果采摘销售区，项目建成后乌龙社区2000亩果园提供装卸。带动697户1987人（其中脱贫户23户，68人）增收。</t>
        </is>
      </c>
      <c r="O169" s="162" t="inlineStr">
        <is>
          <t>带动生产，增加收入</t>
        </is>
      </c>
      <c r="P169" s="528" t="n">
        <v>1987</v>
      </c>
      <c r="Q169" s="151" t="inlineStr">
        <is>
          <t>否</t>
        </is>
      </c>
      <c r="R169" s="151" t="inlineStr">
        <is>
          <t>否</t>
        </is>
      </c>
      <c r="S169" s="151" t="inlineStr">
        <is>
          <t>否</t>
        </is>
      </c>
      <c r="T169" s="151" t="inlineStr">
        <is>
          <t>会泽县农业农村局（产业）</t>
        </is>
      </c>
      <c r="U169" s="151" t="inlineStr">
        <is>
          <t>金钟街道办事处</t>
        </is>
      </c>
      <c r="V169" s="151" t="inlineStr">
        <is>
          <t>是</t>
        </is>
      </c>
      <c r="W169" s="568" t="n">
        <v>46023</v>
      </c>
      <c r="X169" s="569" t="n">
        <v>46387</v>
      </c>
      <c r="Y169" s="151" t="n"/>
      <c r="Z169" s="544" t="n"/>
    </row>
    <row r="170" ht="90" customFormat="1" customHeight="1" s="507">
      <c r="A170" s="151" t="n">
        <v>164</v>
      </c>
      <c r="B170" s="151" t="inlineStr">
        <is>
          <t>产业发展</t>
        </is>
      </c>
      <c r="C170" s="151" t="inlineStr">
        <is>
          <t>生产项目</t>
        </is>
      </c>
      <c r="D170" s="151" t="inlineStr">
        <is>
          <t>种植业基地</t>
        </is>
      </c>
      <c r="E170" s="151" t="inlineStr">
        <is>
          <t>金钟街道竹园村施家坡产业道路硬化建设项目</t>
        </is>
      </c>
      <c r="F170" s="151" t="inlineStr">
        <is>
          <t>金钟街道</t>
        </is>
      </c>
      <c r="G170" s="151" t="inlineStr">
        <is>
          <t>竹园村</t>
        </is>
      </c>
      <c r="H170" s="151" t="inlineStr">
        <is>
          <t>新建</t>
        </is>
      </c>
      <c r="I170" s="162" t="inlineStr">
        <is>
          <t>围绕竹园村800余亩粮食种植区，硬化竹园村施家坡产业机耕路2300米及配套建设挡墙300立方米。</t>
        </is>
      </c>
      <c r="J170" s="151">
        <f>K170+L170+M170</f>
        <v/>
      </c>
      <c r="K170" s="151" t="n">
        <v>132</v>
      </c>
      <c r="L170" s="151" t="n"/>
      <c r="M170" s="151" t="n"/>
      <c r="N170" s="162" t="inlineStr">
        <is>
          <t>提升800亩耕地农产品运输效率，减少群众运输成本及安全风险，带动60户225人（其中脱贫户5户，17人）增收。</t>
        </is>
      </c>
      <c r="O170" s="162" t="inlineStr">
        <is>
          <t>带动生产，增加收入</t>
        </is>
      </c>
      <c r="P170" s="528" t="n">
        <v>225</v>
      </c>
      <c r="Q170" s="151" t="inlineStr">
        <is>
          <t>否</t>
        </is>
      </c>
      <c r="R170" s="151" t="inlineStr">
        <is>
          <t>否</t>
        </is>
      </c>
      <c r="S170" s="151" t="inlineStr">
        <is>
          <t>否</t>
        </is>
      </c>
      <c r="T170" s="151" t="inlineStr">
        <is>
          <t>会泽县农业农村局（产业）</t>
        </is>
      </c>
      <c r="U170" s="151" t="inlineStr">
        <is>
          <t>金钟街道办事处</t>
        </is>
      </c>
      <c r="V170" s="151" t="inlineStr">
        <is>
          <t>是</t>
        </is>
      </c>
      <c r="W170" s="568" t="n">
        <v>46023</v>
      </c>
      <c r="X170" s="569" t="n">
        <v>46387</v>
      </c>
      <c r="Y170" s="151" t="n"/>
      <c r="Z170" s="544" t="n"/>
    </row>
    <row r="171" ht="89" customFormat="1" customHeight="1" s="507">
      <c r="A171" s="151" t="n">
        <v>165</v>
      </c>
      <c r="B171" s="151" t="inlineStr">
        <is>
          <t>产业发展</t>
        </is>
      </c>
      <c r="C171" s="151" t="inlineStr">
        <is>
          <t>生产项目</t>
        </is>
      </c>
      <c r="D171" s="151" t="inlineStr">
        <is>
          <t>种植业基地</t>
        </is>
      </c>
      <c r="E171" s="151" t="inlineStr">
        <is>
          <t>金钟街道竹园村小铺子产业道路硬化建设项目</t>
        </is>
      </c>
      <c r="F171" s="151" t="inlineStr">
        <is>
          <t>金钟街道</t>
        </is>
      </c>
      <c r="G171" s="151" t="inlineStr">
        <is>
          <t>竹园村</t>
        </is>
      </c>
      <c r="H171" s="151" t="inlineStr">
        <is>
          <t>新建</t>
        </is>
      </c>
      <c r="I171" s="162" t="inlineStr">
        <is>
          <t>围绕竹园村300余亩粮食种植区，硬化竹园村小铺子产业机耕路1500米及配套建设挡墙150立方米。</t>
        </is>
      </c>
      <c r="J171" s="151">
        <f>K171+L171+M171</f>
        <v/>
      </c>
      <c r="K171" s="151" t="n">
        <v>84.15000000000001</v>
      </c>
      <c r="L171" s="151" t="n"/>
      <c r="M171" s="151" t="n"/>
      <c r="N171" s="162" t="inlineStr">
        <is>
          <t>提升300亩耕地农产品运输效率，减少群众运输成本及安全风险，带动34户120人（其中脱贫户4户，14人）增收。</t>
        </is>
      </c>
      <c r="O171" s="162" t="inlineStr">
        <is>
          <t>带动生产，增加收入</t>
        </is>
      </c>
      <c r="P171" s="528" t="n">
        <v>120</v>
      </c>
      <c r="Q171" s="151" t="inlineStr">
        <is>
          <t>否</t>
        </is>
      </c>
      <c r="R171" s="151" t="inlineStr">
        <is>
          <t>否</t>
        </is>
      </c>
      <c r="S171" s="151" t="inlineStr">
        <is>
          <t>否</t>
        </is>
      </c>
      <c r="T171" s="151" t="inlineStr">
        <is>
          <t>会泽县农业农村局（产业）</t>
        </is>
      </c>
      <c r="U171" s="151" t="inlineStr">
        <is>
          <t>金钟街道办事处</t>
        </is>
      </c>
      <c r="V171" s="151" t="inlineStr">
        <is>
          <t>是</t>
        </is>
      </c>
      <c r="W171" s="568" t="n">
        <v>46023</v>
      </c>
      <c r="X171" s="569" t="n">
        <v>46387</v>
      </c>
      <c r="Y171" s="151" t="n"/>
      <c r="Z171" s="544" t="n"/>
    </row>
    <row r="172" ht="91" customFormat="1" customHeight="1" s="507">
      <c r="A172" s="151" t="n">
        <v>166</v>
      </c>
      <c r="B172" s="151" t="inlineStr">
        <is>
          <t>产业发展</t>
        </is>
      </c>
      <c r="C172" s="151" t="inlineStr">
        <is>
          <t>生产项目</t>
        </is>
      </c>
      <c r="D172" s="151" t="inlineStr">
        <is>
          <t>种植业基地</t>
        </is>
      </c>
      <c r="E172" s="151" t="inlineStr">
        <is>
          <t>金钟街道麦地村3组农业产业水利基础设施配套项目</t>
        </is>
      </c>
      <c r="F172" s="151" t="inlineStr">
        <is>
          <t>金钟街道</t>
        </is>
      </c>
      <c r="G172" s="151" t="inlineStr">
        <is>
          <t>麦地村</t>
        </is>
      </c>
      <c r="H172" s="151" t="inlineStr">
        <is>
          <t>新建</t>
        </is>
      </c>
      <c r="I172" s="162" t="inlineStr">
        <is>
          <t>新建100立方蓄水池1个，安装Φ50PE管12000米，安装Φ32PE管5000米，Φ25PE管2500米，其他配套设施1批。</t>
        </is>
      </c>
      <c r="J172" s="151">
        <f>K172+L172+M172</f>
        <v/>
      </c>
      <c r="K172" s="151" t="n">
        <v>73.09999999999999</v>
      </c>
      <c r="L172" s="151" t="n"/>
      <c r="M172" s="151" t="n"/>
      <c r="N172" s="162" t="inlineStr">
        <is>
          <t>工程建成后解决3组870亩耕地灌溉困难问题，带动78户213人（其中脱贫户8户，30人）增收。</t>
        </is>
      </c>
      <c r="O172" s="162" t="inlineStr">
        <is>
          <t>带动生产，增加收入</t>
        </is>
      </c>
      <c r="P172" s="528" t="n">
        <v>213</v>
      </c>
      <c r="Q172" s="151" t="inlineStr">
        <is>
          <t>否</t>
        </is>
      </c>
      <c r="R172" s="151" t="inlineStr">
        <is>
          <t>否</t>
        </is>
      </c>
      <c r="S172" s="151" t="inlineStr">
        <is>
          <t>否</t>
        </is>
      </c>
      <c r="T172" s="151" t="inlineStr">
        <is>
          <t>会泽县农业农村局（产业）</t>
        </is>
      </c>
      <c r="U172" s="151" t="inlineStr">
        <is>
          <t>金钟街道办事处</t>
        </is>
      </c>
      <c r="V172" s="151" t="inlineStr">
        <is>
          <t>是</t>
        </is>
      </c>
      <c r="W172" s="568" t="n">
        <v>46023</v>
      </c>
      <c r="X172" s="569" t="n">
        <v>46387</v>
      </c>
      <c r="Y172" s="151" t="n"/>
      <c r="Z172" s="544" t="n"/>
    </row>
    <row r="173" ht="88" customFormat="1" customHeight="1" s="507">
      <c r="A173" s="151" t="n">
        <v>167</v>
      </c>
      <c r="B173" s="151" t="inlineStr">
        <is>
          <t>产业发展</t>
        </is>
      </c>
      <c r="C173" s="151" t="inlineStr">
        <is>
          <t>生产项目</t>
        </is>
      </c>
      <c r="D173" s="151" t="inlineStr">
        <is>
          <t>种植业基地</t>
        </is>
      </c>
      <c r="E173" s="151" t="inlineStr">
        <is>
          <t>金钟街道三家塘等7个村社区病虫害统防统治及绿色防控项目</t>
        </is>
      </c>
      <c r="F173" s="151" t="inlineStr">
        <is>
          <t>金钟街道</t>
        </is>
      </c>
      <c r="G173" s="151" t="inlineStr">
        <is>
          <t>三家塘等7个村社区</t>
        </is>
      </c>
      <c r="H173" s="151" t="inlineStr">
        <is>
          <t>新建</t>
        </is>
      </c>
      <c r="I173" s="162" t="inlineStr">
        <is>
          <t>在金钟街道三家塘等7个村社区耕地附件安装500盏绿色防控诱捕灯。</t>
        </is>
      </c>
      <c r="J173" s="151">
        <f>K173+L173+M173</f>
        <v/>
      </c>
      <c r="K173" s="151" t="n">
        <v>120</v>
      </c>
      <c r="L173" s="151" t="n"/>
      <c r="M173" s="151" t="n"/>
      <c r="N173" s="162" t="inlineStr">
        <is>
          <t>工程建成后解决7个村（社区）1600亩耕地虫害绿色防控问题，项目建设覆盖3153户8198人（其中脱贫户1083户，4005人）。</t>
        </is>
      </c>
      <c r="O173" s="162" t="inlineStr">
        <is>
          <t>带动生产，增加收入</t>
        </is>
      </c>
      <c r="P173" s="528" t="n">
        <v>8198</v>
      </c>
      <c r="Q173" s="151" t="inlineStr">
        <is>
          <t>否</t>
        </is>
      </c>
      <c r="R173" s="151" t="inlineStr">
        <is>
          <t>否</t>
        </is>
      </c>
      <c r="S173" s="151" t="inlineStr">
        <is>
          <t>否</t>
        </is>
      </c>
      <c r="T173" s="151" t="inlineStr">
        <is>
          <t>会泽县农业农村局（产业）</t>
        </is>
      </c>
      <c r="U173" s="151" t="inlineStr">
        <is>
          <t>金钟街道办事处</t>
        </is>
      </c>
      <c r="V173" s="151" t="inlineStr">
        <is>
          <t>是</t>
        </is>
      </c>
      <c r="W173" s="568" t="n">
        <v>46023</v>
      </c>
      <c r="X173" s="569" t="n">
        <v>46387</v>
      </c>
      <c r="Y173" s="151" t="n"/>
      <c r="Z173" s="544" t="n"/>
    </row>
    <row r="174" ht="119" customFormat="1" customHeight="1" s="507">
      <c r="A174" s="151" t="n">
        <v>168</v>
      </c>
      <c r="B174" s="151" t="inlineStr">
        <is>
          <t>产业发展</t>
        </is>
      </c>
      <c r="C174" s="151" t="inlineStr">
        <is>
          <t>生产项目</t>
        </is>
      </c>
      <c r="D174" s="151" t="inlineStr">
        <is>
          <t>种植业基地</t>
        </is>
      </c>
      <c r="E174" s="151" t="inlineStr">
        <is>
          <t>新街乡垴包村产业配套基础设施建设项目</t>
        </is>
      </c>
      <c r="F174" s="151" t="inlineStr">
        <is>
          <t>新街乡</t>
        </is>
      </c>
      <c r="G174" s="151" t="inlineStr">
        <is>
          <t>垴包村</t>
        </is>
      </c>
      <c r="H174" s="151" t="inlineStr">
        <is>
          <t>新建</t>
        </is>
      </c>
      <c r="I174" s="162" t="inlineStr">
        <is>
          <t>1、垴包村大埂子虎家龙潭至垴包河三岔口建设C25砼三面光排水沟长1500米，挡墙墙身宽0.3米，排水沟沟宽0.6米，高1米，沟底厚C25砼0.15米，每米380元，计划投资57万元。2、垴包村1组大龙潭至新街村交界建设C25砼三面光排水沟长800米，挡墙墙身宽0.3米，排水沟沟宽0.6米，高1米，沟底厚C25砼0.15米，每米380元，计划投资30.4万元。</t>
        </is>
      </c>
      <c r="J174" s="151">
        <f>K174+L174+M174</f>
        <v/>
      </c>
      <c r="K174" s="151" t="n"/>
      <c r="L174" s="151" t="n">
        <v>87.40000000000001</v>
      </c>
      <c r="M174" s="151" t="n"/>
      <c r="N174" s="162" t="inlineStr">
        <is>
          <t>通过项目实施，切实加强垴包村土地排水问题，提高农田灌溉能力，保护耕地400亩，保障基本永久农田得到较好的利用，改善群众生产生活条件，提高农民增收增产，受益613户2379人（其中脱贫户132户481人）。</t>
        </is>
      </c>
      <c r="O174" s="162" t="inlineStr">
        <is>
          <t>带动生产，增加收入</t>
        </is>
      </c>
      <c r="P174" s="528" t="n">
        <v>2379</v>
      </c>
      <c r="Q174" s="151" t="inlineStr">
        <is>
          <t>否</t>
        </is>
      </c>
      <c r="R174" s="151" t="inlineStr">
        <is>
          <t>否</t>
        </is>
      </c>
      <c r="S174" s="151" t="inlineStr">
        <is>
          <t>否</t>
        </is>
      </c>
      <c r="T174" s="151" t="inlineStr">
        <is>
          <t>会泽县农业农村局（产业）</t>
        </is>
      </c>
      <c r="U174" s="151" t="inlineStr">
        <is>
          <t>新街乡人民政府</t>
        </is>
      </c>
      <c r="V174" s="151" t="inlineStr">
        <is>
          <t>是</t>
        </is>
      </c>
      <c r="W174" s="568" t="n">
        <v>46083</v>
      </c>
      <c r="X174" s="569" t="n">
        <v>46357</v>
      </c>
      <c r="Y174" s="151" t="inlineStr">
        <is>
          <t>2026年在库项目</t>
        </is>
      </c>
      <c r="Z174" s="544" t="n"/>
    </row>
    <row r="175" ht="102" customFormat="1" customHeight="1" s="507">
      <c r="A175" s="151" t="n">
        <v>169</v>
      </c>
      <c r="B175" s="151" t="inlineStr">
        <is>
          <t>产业发展</t>
        </is>
      </c>
      <c r="C175" s="151" t="inlineStr">
        <is>
          <t>生产项目</t>
        </is>
      </c>
      <c r="D175" s="151" t="inlineStr">
        <is>
          <t>种植业基地</t>
        </is>
      </c>
      <c r="E175" s="151" t="inlineStr">
        <is>
          <t>新街乡发落村产业配套基础设施建设项目</t>
        </is>
      </c>
      <c r="F175" s="151" t="inlineStr">
        <is>
          <t>新街乡</t>
        </is>
      </c>
      <c r="G175" s="151" t="inlineStr">
        <is>
          <t>发落村</t>
        </is>
      </c>
      <c r="H175" s="151" t="inlineStr">
        <is>
          <t>新建</t>
        </is>
      </c>
      <c r="I175" s="162" t="inlineStr">
        <is>
          <t>围绕600亩中药材种植基地，配套建设：1、产业道路硬化1828米，宽3.5米，合计6398平方米，120元/平方米，需资金80万元。2、新建100立方米抗旱水池4个，10万元/个，需资金40万元。</t>
        </is>
      </c>
      <c r="J175" s="151">
        <f>K175+L175+M175</f>
        <v/>
      </c>
      <c r="K175" s="151" t="n"/>
      <c r="L175" s="151" t="n">
        <v>120</v>
      </c>
      <c r="M175" s="151" t="n"/>
      <c r="N175" s="162" t="inlineStr">
        <is>
          <t>通过建设产业道路和抗旱水池种植中药材600亩以上，提升种植效益，促进群众增收致富，解决部分群众务工需求。带动辖区内农户119户382人（其中脱贫户27户，“三类监测对象”3户）。</t>
        </is>
      </c>
      <c r="O175" s="162" t="inlineStr">
        <is>
          <t>带动群众就业、发展产业。</t>
        </is>
      </c>
      <c r="P175" s="528" t="n">
        <v>382</v>
      </c>
      <c r="Q175" s="151" t="inlineStr">
        <is>
          <t>否</t>
        </is>
      </c>
      <c r="R175" s="151" t="inlineStr">
        <is>
          <t>否</t>
        </is>
      </c>
      <c r="S175" s="151" t="inlineStr">
        <is>
          <t>否</t>
        </is>
      </c>
      <c r="T175" s="151" t="inlineStr">
        <is>
          <t>会泽县农业农村局（产业）</t>
        </is>
      </c>
      <c r="U175" s="151" t="inlineStr">
        <is>
          <t>新街乡人民政府</t>
        </is>
      </c>
      <c r="V175" s="151" t="inlineStr">
        <is>
          <t>是</t>
        </is>
      </c>
      <c r="W175" s="568" t="n">
        <v>46087</v>
      </c>
      <c r="X175" s="569" t="n">
        <v>46361</v>
      </c>
      <c r="Y175" s="151" t="inlineStr">
        <is>
          <t>2026年在库项目</t>
        </is>
      </c>
      <c r="Z175" s="544" t="n"/>
    </row>
    <row r="176" ht="98" customFormat="1" customHeight="1" s="507">
      <c r="A176" s="151" t="n">
        <v>170</v>
      </c>
      <c r="B176" s="151" t="inlineStr">
        <is>
          <t>产业发展</t>
        </is>
      </c>
      <c r="C176" s="151" t="inlineStr">
        <is>
          <t>生产项目</t>
        </is>
      </c>
      <c r="D176" s="151" t="inlineStr">
        <is>
          <t>养殖业基地</t>
        </is>
      </c>
      <c r="E176" s="151" t="inlineStr">
        <is>
          <t>新街乡联合村肉牛产业基础设施项目</t>
        </is>
      </c>
      <c r="F176" s="151" t="inlineStr">
        <is>
          <t>新街乡</t>
        </is>
      </c>
      <c r="G176" s="151" t="inlineStr">
        <is>
          <t>联合村</t>
        </is>
      </c>
      <c r="H176" s="151" t="inlineStr">
        <is>
          <t>新建</t>
        </is>
      </c>
      <c r="I176" s="162" t="inlineStr">
        <is>
          <t>建设拦水坝2道（15立方），取水池（三级过滤）6立方米1个，100立方米不锈钢水箱1个，50立方米不锈钢水箱2个，安装DN40主管2500米，安装管DN32分管3500米。挡墙1道（20立方），安装涵管（直径1.2米）32米，土方回填120立方米，道路硬化2000平方米。</t>
        </is>
      </c>
      <c r="J176" s="151">
        <f>K176+L176+M176</f>
        <v/>
      </c>
      <c r="K176" s="151" t="n">
        <v>90</v>
      </c>
      <c r="L176" s="151" t="n"/>
      <c r="M176" s="151" t="n"/>
      <c r="N176" s="162" t="inlineStr">
        <is>
          <t>项目建成后，有效解决联合村556户2560头肉牛饮水、牧草种植运输困难，有效夯实肉牛产业发展基础，提升肉牛产业发展水平，受益农户556户2540人。</t>
        </is>
      </c>
      <c r="O176" s="162" t="inlineStr">
        <is>
          <t>带动生产，增加收入</t>
        </is>
      </c>
      <c r="P176" s="528" t="n">
        <v>2540</v>
      </c>
      <c r="Q176" s="151" t="inlineStr">
        <is>
          <t>否</t>
        </is>
      </c>
      <c r="R176" s="151" t="inlineStr">
        <is>
          <t>否</t>
        </is>
      </c>
      <c r="S176" s="151" t="inlineStr">
        <is>
          <t>否</t>
        </is>
      </c>
      <c r="T176" s="151" t="inlineStr">
        <is>
          <t>会泽县农业农村局（产业）</t>
        </is>
      </c>
      <c r="U176" s="151" t="inlineStr">
        <is>
          <t>新街乡人民政府</t>
        </is>
      </c>
      <c r="V176" s="151" t="inlineStr">
        <is>
          <t>是</t>
        </is>
      </c>
      <c r="W176" s="568" t="n">
        <v>46023</v>
      </c>
      <c r="X176" s="569" t="n">
        <v>46387</v>
      </c>
      <c r="Y176" s="151" t="inlineStr">
        <is>
          <t>2026年在库项目</t>
        </is>
      </c>
      <c r="Z176" s="544" t="n"/>
    </row>
    <row r="177" ht="163" customFormat="1" customHeight="1" s="507">
      <c r="A177" s="151" t="n">
        <v>171</v>
      </c>
      <c r="B177" s="151" t="inlineStr">
        <is>
          <t>产业发展</t>
        </is>
      </c>
      <c r="C177" s="151" t="inlineStr">
        <is>
          <t>生产项目</t>
        </is>
      </c>
      <c r="D177" s="151" t="inlineStr">
        <is>
          <t>种植业基地</t>
        </is>
      </c>
      <c r="E177" s="151" t="inlineStr">
        <is>
          <t>娜姑镇发基卡村沟渠修复项目</t>
        </is>
      </c>
      <c r="F177" s="151" t="inlineStr">
        <is>
          <t>娜姑镇</t>
        </is>
      </c>
      <c r="G177" s="151" t="inlineStr">
        <is>
          <t>发基卡村</t>
        </is>
      </c>
      <c r="H177" s="151" t="inlineStr">
        <is>
          <t>改造提升</t>
        </is>
      </c>
      <c r="I177" s="162" t="inlineStr">
        <is>
          <t>盐海大沟共30余公里，其中发基卡地界3公里，属尾端，由于年久失修，多处破损渗水，影响灌溉用水以及危及大沟以下群众的房屋安全，大沟以上在雨季易受泥沙冲击，堵塞沟渠，每年需多次清淤。项目计划对盐海大沟发基卡段3000米进行修复，在易滑坡地段铺设盖板，在易垮塌地段栽植树木固土。</t>
        </is>
      </c>
      <c r="J177" s="151">
        <f>K177+L177+M177</f>
        <v/>
      </c>
      <c r="K177" s="151" t="n">
        <v>135</v>
      </c>
      <c r="L177" s="151" t="n"/>
      <c r="M177" s="151" t="n"/>
      <c r="N177" s="524" t="inlineStr">
        <is>
          <t>全村共种植盐水软籽石榴5000亩，其中，7个专业种植合作社种植2616亩，20个家庭农场和10家种植大户种植828亩，其他群众种植1556亩。整个盐海大沟共30余公里，其中发基卡地界3公里，属尾端，发基卡村盐海大沟裸露段(约3千米)有部分破损，存在安全隐患；雨季易受泥沙冲击，每年需多次清淤。项目实施后，能减少大沟水资源浪费，提高安全性，更好服务生产灌溉，同时绿化盐海大沟、防淤固沙，改善群众生活环境，且大幅减少清淤用工用时。项目覆盖受益人口586户1732人，其中脱贫户、三类监测对象193户645人。</t>
        </is>
      </c>
      <c r="O177" s="162" t="inlineStr">
        <is>
          <t>带动生产，增加收入</t>
        </is>
      </c>
      <c r="P177" s="528" t="n">
        <v>1732</v>
      </c>
      <c r="Q177" s="151" t="inlineStr">
        <is>
          <t>否</t>
        </is>
      </c>
      <c r="R177" s="151" t="inlineStr">
        <is>
          <t>否</t>
        </is>
      </c>
      <c r="S177" s="151" t="inlineStr">
        <is>
          <t>否</t>
        </is>
      </c>
      <c r="T177" s="151" t="inlineStr">
        <is>
          <t>会泽县农业农村局（产业）</t>
        </is>
      </c>
      <c r="U177" s="151" t="inlineStr">
        <is>
          <t>娜姑镇人民政府</t>
        </is>
      </c>
      <c r="V177" s="151" t="inlineStr">
        <is>
          <t>是</t>
        </is>
      </c>
      <c r="W177" s="568" t="n">
        <v>46088</v>
      </c>
      <c r="X177" s="569" t="n">
        <v>46362</v>
      </c>
      <c r="Y177" s="151" t="n"/>
      <c r="Z177" s="544" t="n"/>
    </row>
    <row r="178" ht="100" customFormat="1" customHeight="1" s="507">
      <c r="A178" s="151" t="n">
        <v>172</v>
      </c>
      <c r="B178" s="151" t="inlineStr">
        <is>
          <t>产业发展</t>
        </is>
      </c>
      <c r="C178" s="151" t="inlineStr">
        <is>
          <t>生产项目</t>
        </is>
      </c>
      <c r="D178" s="151" t="inlineStr">
        <is>
          <t>种植业基地</t>
        </is>
      </c>
      <c r="E178" s="151" t="inlineStr">
        <is>
          <t>娜姑镇拖车村大山脚塘坝除险加固工程项目</t>
        </is>
      </c>
      <c r="F178" s="151" t="inlineStr">
        <is>
          <t>娜姑镇</t>
        </is>
      </c>
      <c r="G178" s="151" t="inlineStr">
        <is>
          <t>拖车村</t>
        </is>
      </c>
      <c r="H178" s="151" t="inlineStr">
        <is>
          <t>改造提升</t>
        </is>
      </c>
      <c r="I178" s="162" t="inlineStr">
        <is>
          <t>除险加固小坝塘一个，其中，溢洪道一道50米，大坝修复，抽水泵站一座，放水闸门一道，内坝坡铺设小板，外坝坡种草，放水涵洞30米，挡墙500立方米，进场道路1千米，抽水管道1千米，合计196万元。</t>
        </is>
      </c>
      <c r="J178" s="151">
        <f>K178+L178+M178</f>
        <v/>
      </c>
      <c r="K178" s="151" t="n">
        <v>196</v>
      </c>
      <c r="L178" s="151" t="n"/>
      <c r="M178" s="151" t="n"/>
      <c r="N178" s="162" t="inlineStr">
        <is>
          <t>工程建成后，进一步夯实产业配套基础设施，提高人民生产生活水平，解决改善200亩农田种植灌溉问题，覆盖受益人口265户662人，其中脱贫人口130户310人，“三类监测对象”16户41人。</t>
        </is>
      </c>
      <c r="O178" s="162" t="inlineStr">
        <is>
          <t>带动生产，增加收入</t>
        </is>
      </c>
      <c r="P178" s="528" t="n">
        <v>662</v>
      </c>
      <c r="Q178" s="151" t="inlineStr">
        <is>
          <t>否</t>
        </is>
      </c>
      <c r="R178" s="151" t="inlineStr">
        <is>
          <t>否</t>
        </is>
      </c>
      <c r="S178" s="151" t="inlineStr">
        <is>
          <t>否</t>
        </is>
      </c>
      <c r="T178" s="151" t="inlineStr">
        <is>
          <t>会泽县农业农村局（产业）</t>
        </is>
      </c>
      <c r="U178" s="151" t="inlineStr">
        <is>
          <t>娜姑镇人民政府</t>
        </is>
      </c>
      <c r="V178" s="151" t="inlineStr">
        <is>
          <t>是</t>
        </is>
      </c>
      <c r="W178" s="568" t="n">
        <v>46090</v>
      </c>
      <c r="X178" s="569" t="n">
        <v>46364</v>
      </c>
      <c r="Y178" s="151" t="n"/>
      <c r="Z178" s="544" t="n"/>
    </row>
    <row r="179" ht="85" customFormat="1" customHeight="1" s="507">
      <c r="A179" s="151" t="n">
        <v>173</v>
      </c>
      <c r="B179" s="151" t="inlineStr">
        <is>
          <t>产业发展</t>
        </is>
      </c>
      <c r="C179" s="151" t="inlineStr">
        <is>
          <t>生产项目</t>
        </is>
      </c>
      <c r="D179" s="151" t="inlineStr">
        <is>
          <t>种植业基地</t>
        </is>
      </c>
      <c r="E179" s="151" t="inlineStr">
        <is>
          <t>娜姑镇云峰村农灌沟渠提升改造项目</t>
        </is>
      </c>
      <c r="F179" s="151" t="inlineStr">
        <is>
          <t>娜姑镇</t>
        </is>
      </c>
      <c r="G179" s="151" t="inlineStr">
        <is>
          <t>云峰村</t>
        </is>
      </c>
      <c r="H179" s="151" t="inlineStr">
        <is>
          <t>改造提升</t>
        </is>
      </c>
      <c r="I179" s="162" t="inlineStr">
        <is>
          <t>提升云峰村1、2、3、4组农户2000亩土地产业化程度，改造提升：1、安装DN150镀锌钢管300米；2、水坝安全护栏高2米*长200米，安全警示标识标牌；3、土方开挖回填300立方米。</t>
        </is>
      </c>
      <c r="J179" s="151">
        <f>K179+L179+M179</f>
        <v/>
      </c>
      <c r="K179" s="151" t="n">
        <v>72</v>
      </c>
      <c r="L179" s="151" t="n"/>
      <c r="M179" s="151" t="n"/>
      <c r="N179" s="162" t="inlineStr">
        <is>
          <t>通过项目建设，提升云峰村1、2、3、4组农户2000亩土地产业化程度，为下一步产业提升打下坚实基础，受益群众411户1168人。</t>
        </is>
      </c>
      <c r="O179" s="162" t="inlineStr">
        <is>
          <t>带动生产，增加收入</t>
        </is>
      </c>
      <c r="P179" s="528" t="n">
        <v>1168</v>
      </c>
      <c r="Q179" s="151" t="inlineStr">
        <is>
          <t>否</t>
        </is>
      </c>
      <c r="R179" s="151" t="inlineStr">
        <is>
          <t>否</t>
        </is>
      </c>
      <c r="S179" s="151" t="inlineStr">
        <is>
          <t>否</t>
        </is>
      </c>
      <c r="T179" s="151" t="inlineStr">
        <is>
          <t>会泽县农业农村局（产业）</t>
        </is>
      </c>
      <c r="U179" s="151" t="inlineStr">
        <is>
          <t>娜姑镇人民政府</t>
        </is>
      </c>
      <c r="V179" s="151" t="inlineStr">
        <is>
          <t>是</t>
        </is>
      </c>
      <c r="W179" s="568" t="n">
        <v>46091</v>
      </c>
      <c r="X179" s="569" t="n">
        <v>46365</v>
      </c>
      <c r="Y179" s="151" t="n"/>
      <c r="Z179" s="544" t="n"/>
    </row>
    <row r="180" ht="85" customFormat="1" customHeight="1" s="507">
      <c r="A180" s="151" t="n">
        <v>174</v>
      </c>
      <c r="B180" s="151" t="inlineStr">
        <is>
          <t>产业发展</t>
        </is>
      </c>
      <c r="C180" s="151" t="inlineStr">
        <is>
          <t>生产项目</t>
        </is>
      </c>
      <c r="D180" s="151" t="inlineStr">
        <is>
          <t>种植业基地</t>
        </is>
      </c>
      <c r="E180" s="151" t="inlineStr">
        <is>
          <t>娜姑镇石门坎村仙人掌基地建设项目</t>
        </is>
      </c>
      <c r="F180" s="151" t="inlineStr">
        <is>
          <t>娜姑镇</t>
        </is>
      </c>
      <c r="G180" s="151" t="inlineStr">
        <is>
          <t>石门坎村</t>
        </is>
      </c>
      <c r="H180" s="151" t="inlineStr">
        <is>
          <t>新建</t>
        </is>
      </c>
      <c r="I180" s="162" t="inlineStr">
        <is>
          <t>围绕娜姑镇石门坎村520亩仙人掌产业基地，在原道路上新建产业道路4条，C30混凝土路面，长6000米，宽3.5米，厚0.2米。配套建设挡土墙、波形护栏、交通标志牌等。</t>
        </is>
      </c>
      <c r="J180" s="151">
        <f>K180+L180+M180</f>
        <v/>
      </c>
      <c r="K180" s="151" t="n">
        <v>230</v>
      </c>
      <c r="L180" s="151" t="n"/>
      <c r="M180" s="151" t="n"/>
      <c r="N180" s="162" t="inlineStr">
        <is>
          <t>完善产业道路，节约生产成本，便利生产出行，加强生活保障，完善基础设施，受益群众98户299人。</t>
        </is>
      </c>
      <c r="O180" s="162" t="inlineStr">
        <is>
          <t>带动生产，增加收入</t>
        </is>
      </c>
      <c r="P180" s="528" t="n">
        <v>299</v>
      </c>
      <c r="Q180" s="151" t="inlineStr">
        <is>
          <t>否</t>
        </is>
      </c>
      <c r="R180" s="151" t="inlineStr">
        <is>
          <t>否</t>
        </is>
      </c>
      <c r="S180" s="151" t="inlineStr">
        <is>
          <t>否</t>
        </is>
      </c>
      <c r="T180" s="151" t="inlineStr">
        <is>
          <t>会泽县农业农村局（产业）</t>
        </is>
      </c>
      <c r="U180" s="151" t="inlineStr">
        <is>
          <t>娜姑镇人民政府</t>
        </is>
      </c>
      <c r="V180" s="151" t="inlineStr">
        <is>
          <t>是</t>
        </is>
      </c>
      <c r="W180" s="568" t="n">
        <v>46092</v>
      </c>
      <c r="X180" s="569" t="n">
        <v>46366</v>
      </c>
      <c r="Y180" s="151" t="n"/>
      <c r="Z180" s="544" t="n"/>
    </row>
    <row r="181" ht="148" customFormat="1" customHeight="1" s="507">
      <c r="A181" s="151" t="n">
        <v>175</v>
      </c>
      <c r="B181" s="151" t="inlineStr">
        <is>
          <t>产业发展</t>
        </is>
      </c>
      <c r="C181" s="151" t="inlineStr">
        <is>
          <t>生产项目</t>
        </is>
      </c>
      <c r="D181" s="151" t="inlineStr">
        <is>
          <t>种植业基地</t>
        </is>
      </c>
      <c r="E181" s="151" t="inlineStr">
        <is>
          <t>娜姑镇则补村产业发展基础设施建设项目</t>
        </is>
      </c>
      <c r="F181" s="151" t="inlineStr">
        <is>
          <t>娜姑镇</t>
        </is>
      </c>
      <c r="G181" s="151" t="inlineStr">
        <is>
          <t>则补村委会</t>
        </is>
      </c>
      <c r="H181" s="151" t="inlineStr">
        <is>
          <t>新建</t>
        </is>
      </c>
      <c r="I181" s="522" t="inlineStr">
        <is>
          <t>围绕则补村3000亩耕地，新建机耕路200厚C30混凝土道路硬化12510平方米；人行步道铺筑1374平方米；现浇钢筋混凝土机耕桥5座；M7.5浆砌石沟渠14418立方米，150厚C25混凝土沟底浇筑1100立方米，挡土墙100厚C25混凝土压顶128.6立方米，原有排洪沟渠沟底清理2032平方米，卵石沟底铺筑2032平方米，原有破损挡土墙拆除1800立方米，新建400*500现浇C25混凝土灌溉渠720米，DN300预制涵管埋设60米，DN600预制涵管埋设18米，DN800预制涵管埋设12米，土方开挖7450立方米，土方回填3374平方米，废渣外运4482立方米。</t>
        </is>
      </c>
      <c r="J181" s="151">
        <f>K181+L181+M181</f>
        <v/>
      </c>
      <c r="K181" s="151" t="n">
        <v>506</v>
      </c>
      <c r="L181" s="151" t="n"/>
      <c r="M181" s="151" t="n"/>
      <c r="N181" s="162" t="inlineStr">
        <is>
          <t>通过项目建设解决烤烟种植500亩、水稻800亩、蔬菜种植400亩的灌溉生产用水问题，改善群众生产道路及出行。带动辖区内农户1420户（其中脱贫户152户，“三类监测对象”69户）户均增加800元以上。</t>
        </is>
      </c>
      <c r="O181" s="162" t="inlineStr">
        <is>
          <t>带动生产，增加收入</t>
        </is>
      </c>
      <c r="P181" s="528" t="n">
        <v>4260</v>
      </c>
      <c r="Q181" s="151" t="inlineStr">
        <is>
          <t>否</t>
        </is>
      </c>
      <c r="R181" s="151" t="inlineStr">
        <is>
          <t>否</t>
        </is>
      </c>
      <c r="S181" s="151" t="inlineStr">
        <is>
          <t>否</t>
        </is>
      </c>
      <c r="T181" s="151" t="inlineStr">
        <is>
          <t>会泽县农业农村局（产业）</t>
        </is>
      </c>
      <c r="U181" s="151" t="inlineStr">
        <is>
          <t>娜姑镇人民政府</t>
        </is>
      </c>
      <c r="V181" s="151" t="inlineStr">
        <is>
          <t>是</t>
        </is>
      </c>
      <c r="W181" s="568" t="n">
        <v>46094</v>
      </c>
      <c r="X181" s="569" t="n">
        <v>46368</v>
      </c>
      <c r="Y181" s="151" t="n"/>
      <c r="Z181" s="544" t="n"/>
    </row>
    <row r="182" ht="85" customFormat="1" customHeight="1" s="507">
      <c r="A182" s="151" t="n">
        <v>176</v>
      </c>
      <c r="B182" s="151" t="inlineStr">
        <is>
          <t>产业发展</t>
        </is>
      </c>
      <c r="C182" s="151" t="inlineStr">
        <is>
          <t>生产项目</t>
        </is>
      </c>
      <c r="D182" s="151" t="inlineStr">
        <is>
          <t>种植业基地</t>
        </is>
      </c>
      <c r="E182" s="151" t="inlineStr">
        <is>
          <t>娜姑镇大闸村灌溉管道建设项目</t>
        </is>
      </c>
      <c r="F182" s="151" t="inlineStr">
        <is>
          <t>娜姑镇</t>
        </is>
      </c>
      <c r="G182" s="151" t="inlineStr">
        <is>
          <t>大闸村</t>
        </is>
      </c>
      <c r="H182" s="151" t="inlineStr">
        <is>
          <t>新建</t>
        </is>
      </c>
      <c r="I182" s="162" t="inlineStr">
        <is>
          <t>围绕娜姑镇大闸村1000亩玉米制种基地，从抽水房至三道沟4组烧箕凹建设灌溉管道一条，2千米，管道直径250，配置扬程250米抽水机一台。</t>
        </is>
      </c>
      <c r="J182" s="151">
        <f>K182+L182+M182</f>
        <v/>
      </c>
      <c r="K182" s="151" t="n">
        <v>300</v>
      </c>
      <c r="L182" s="151" t="n"/>
      <c r="M182" s="151" t="n"/>
      <c r="N182" s="162" t="inlineStr">
        <is>
          <t>通过该项目建设可以大力改善大闸村农业种植和经济产业发展基础条件，受益群众438户1536人。</t>
        </is>
      </c>
      <c r="O182" s="162" t="inlineStr">
        <is>
          <t>带动生产，增加收入</t>
        </is>
      </c>
      <c r="P182" s="528" t="n">
        <v>1536</v>
      </c>
      <c r="Q182" s="151" t="inlineStr">
        <is>
          <t>否</t>
        </is>
      </c>
      <c r="R182" s="151" t="inlineStr">
        <is>
          <t>否</t>
        </is>
      </c>
      <c r="S182" s="151" t="inlineStr">
        <is>
          <t>否</t>
        </is>
      </c>
      <c r="T182" s="151" t="inlineStr">
        <is>
          <t>会泽县农业农村局（产业）</t>
        </is>
      </c>
      <c r="U182" s="151" t="inlineStr">
        <is>
          <t>娜姑镇人民政府</t>
        </is>
      </c>
      <c r="V182" s="151" t="inlineStr">
        <is>
          <t>是</t>
        </is>
      </c>
      <c r="W182" s="568" t="n">
        <v>46095</v>
      </c>
      <c r="X182" s="569" t="n">
        <v>46369</v>
      </c>
      <c r="Y182" s="151" t="n"/>
      <c r="Z182" s="544" t="n"/>
    </row>
    <row r="183" ht="87" customFormat="1" customHeight="1" s="507">
      <c r="A183" s="151" t="n">
        <v>177</v>
      </c>
      <c r="B183" s="151" t="inlineStr">
        <is>
          <t>产业发展</t>
        </is>
      </c>
      <c r="C183" s="151" t="inlineStr">
        <is>
          <t>生产项目</t>
        </is>
      </c>
      <c r="D183" s="151" t="inlineStr">
        <is>
          <t>种植业基地</t>
        </is>
      </c>
      <c r="E183" s="151" t="inlineStr">
        <is>
          <t>娜姑镇牛泥塘村灌溉沟渠建设项目</t>
        </is>
      </c>
      <c r="F183" s="151" t="inlineStr">
        <is>
          <t>娜姑镇</t>
        </is>
      </c>
      <c r="G183" s="151" t="inlineStr">
        <is>
          <t>牛泥塘村</t>
        </is>
      </c>
      <c r="H183" s="151" t="inlineStr">
        <is>
          <t>改造提升</t>
        </is>
      </c>
      <c r="I183" s="162" t="inlineStr">
        <is>
          <t>牛泥塘村徐家梁子至大湾子灌溉沟渠修缮建设，全程约2千米，60×60三面光沟渠建设。项目建设完成后将惠及5个自然村小组的生产灌溉用水，带动1000余亩石榴产业发展。</t>
        </is>
      </c>
      <c r="J183" s="151">
        <f>K183+L183+M183</f>
        <v/>
      </c>
      <c r="K183" s="151" t="n">
        <v>180</v>
      </c>
      <c r="L183" s="151" t="n"/>
      <c r="M183" s="151" t="n"/>
      <c r="N183" s="162" t="inlineStr">
        <is>
          <t>解决牛泥塘村大湾子等小组产业灌溉用水得到有效利用，减少水资源浪费，提高利用率，受益农户350户1121人。</t>
        </is>
      </c>
      <c r="O183" s="162" t="inlineStr">
        <is>
          <t>带动生产，增加收入</t>
        </is>
      </c>
      <c r="P183" s="528" t="n">
        <v>1121</v>
      </c>
      <c r="Q183" s="151" t="inlineStr">
        <is>
          <t>否</t>
        </is>
      </c>
      <c r="R183" s="151" t="inlineStr">
        <is>
          <t>否</t>
        </is>
      </c>
      <c r="S183" s="151" t="inlineStr">
        <is>
          <t>否</t>
        </is>
      </c>
      <c r="T183" s="151" t="inlineStr">
        <is>
          <t>会泽县农业农村局（产业）</t>
        </is>
      </c>
      <c r="U183" s="151" t="inlineStr">
        <is>
          <t>娜姑镇人民政府</t>
        </is>
      </c>
      <c r="V183" s="151" t="inlineStr">
        <is>
          <t>是</t>
        </is>
      </c>
      <c r="W183" s="568" t="n">
        <v>46096</v>
      </c>
      <c r="X183" s="569" t="n">
        <v>46370</v>
      </c>
      <c r="Y183" s="151" t="n"/>
      <c r="Z183" s="544" t="n"/>
    </row>
    <row r="184" ht="115" customFormat="1" customHeight="1" s="507">
      <c r="A184" s="151" t="n">
        <v>178</v>
      </c>
      <c r="B184" s="151" t="inlineStr">
        <is>
          <t>产业发展</t>
        </is>
      </c>
      <c r="C184" s="151" t="inlineStr">
        <is>
          <t>生产项目</t>
        </is>
      </c>
      <c r="D184" s="151" t="inlineStr">
        <is>
          <t>种植业基地</t>
        </is>
      </c>
      <c r="E184" s="151" t="inlineStr">
        <is>
          <t>娜姑镇石咀村小型农田水利设施建设项目</t>
        </is>
      </c>
      <c r="F184" s="151" t="inlineStr">
        <is>
          <t>娜姑镇</t>
        </is>
      </c>
      <c r="G184" s="151" t="inlineStr">
        <is>
          <t>石咀村</t>
        </is>
      </c>
      <c r="H184" s="151" t="inlineStr">
        <is>
          <t>新建</t>
        </is>
      </c>
      <c r="I184" s="162" t="inlineStr">
        <is>
          <t>石咀村7-8组规划两条三面光沟渠以及生产道路3公里，其中C20砼三面光配套沟渠1*1两条大约3公里，生产道路两条2.5米宽，长3公里左右，方便群众生产生活，促使农民增产增收，预计资金200万元。</t>
        </is>
      </c>
      <c r="J184" s="151">
        <f>K184+L184+M184</f>
        <v/>
      </c>
      <c r="K184" s="151" t="n">
        <v>200</v>
      </c>
      <c r="L184" s="151" t="n"/>
      <c r="M184" s="151" t="n"/>
      <c r="N184" s="162" t="inlineStr">
        <is>
          <t>通过项目实施解决杨家村生产生活基础设施薄弱的困难，解决近1000亩水稻、蚕豆、蔬菜的灌溉和运输问题，促进农民增产增收，巩固拓展脱贫攻坚成果，受益农户246户785人。</t>
        </is>
      </c>
      <c r="O184" s="162" t="inlineStr">
        <is>
          <t>带动生产，增加收入</t>
        </is>
      </c>
      <c r="P184" s="528" t="n">
        <v>785</v>
      </c>
      <c r="Q184" s="151" t="inlineStr">
        <is>
          <t>否</t>
        </is>
      </c>
      <c r="R184" s="151" t="inlineStr">
        <is>
          <t>否</t>
        </is>
      </c>
      <c r="S184" s="151" t="inlineStr">
        <is>
          <t>否</t>
        </is>
      </c>
      <c r="T184" s="151" t="inlineStr">
        <is>
          <t>会泽县农业农村局（产业）</t>
        </is>
      </c>
      <c r="U184" s="151" t="inlineStr">
        <is>
          <t>娜姑镇人民政府</t>
        </is>
      </c>
      <c r="V184" s="151" t="inlineStr">
        <is>
          <t>是</t>
        </is>
      </c>
      <c r="W184" s="568" t="n">
        <v>46098</v>
      </c>
      <c r="X184" s="569" t="n">
        <v>46372</v>
      </c>
      <c r="Y184" s="151" t="n"/>
      <c r="Z184" s="544" t="n"/>
    </row>
    <row r="185" ht="132" customFormat="1" customHeight="1" s="507">
      <c r="A185" s="151" t="n">
        <v>179</v>
      </c>
      <c r="B185" s="151" t="inlineStr">
        <is>
          <t>产业发展</t>
        </is>
      </c>
      <c r="C185" s="151" t="inlineStr">
        <is>
          <t>生产项目</t>
        </is>
      </c>
      <c r="D185" s="151" t="inlineStr">
        <is>
          <t>种植业基地</t>
        </is>
      </c>
      <c r="E185" s="151" t="inlineStr">
        <is>
          <t>娜姑镇落水村灌溉沟渠建设项目</t>
        </is>
      </c>
      <c r="F185" s="151" t="inlineStr">
        <is>
          <t>娜姑镇</t>
        </is>
      </c>
      <c r="G185" s="151" t="inlineStr">
        <is>
          <t>落水村</t>
        </is>
      </c>
      <c r="H185" s="151" t="inlineStr">
        <is>
          <t>改扩建</t>
        </is>
      </c>
      <c r="I185" s="162" t="inlineStr">
        <is>
          <t>落水村农业灌溉沟渠因年久失修，破损，漏水严重，特申请对白雾至落水断面农业灌溉沟渠进行修复扩建，从白雾断面至落水断面全覆盖新沟扩建三面光沟渠3.5千米，沟底宽2米、（20厘米厚）两面挡墙高2米、宽80厘米。以满足落水全村农业生产用水灌溉。</t>
        </is>
      </c>
      <c r="J185" s="151">
        <f>K185+L185+M185</f>
        <v/>
      </c>
      <c r="K185" s="151" t="n">
        <v>220</v>
      </c>
      <c r="L185" s="151" t="n"/>
      <c r="M185" s="151" t="n"/>
      <c r="N185" s="162" t="inlineStr">
        <is>
          <t>项目建设形成的资产产权属娜姑镇落水村委会所有；项目建成后，村庄基础设施服务功能进一步完善，解决沟渠渗水对农户房屋安全隐患的问题，村庄环境卫生进一步改善，群众生产生活水平明显提高。项目覆盖受益人口2150户5503人，</t>
        </is>
      </c>
      <c r="O185" s="162" t="inlineStr">
        <is>
          <t>带动生产，增加收入</t>
        </is>
      </c>
      <c r="P185" s="528" t="n">
        <v>5503</v>
      </c>
      <c r="Q185" s="151" t="inlineStr">
        <is>
          <t>否</t>
        </is>
      </c>
      <c r="R185" s="151" t="inlineStr">
        <is>
          <t>否</t>
        </is>
      </c>
      <c r="S185" s="151" t="inlineStr">
        <is>
          <t>否</t>
        </is>
      </c>
      <c r="T185" s="151" t="inlineStr">
        <is>
          <t>会泽县农业农村局（产业）</t>
        </is>
      </c>
      <c r="U185" s="151" t="inlineStr">
        <is>
          <t>娜姑镇人民政府</t>
        </is>
      </c>
      <c r="V185" s="151" t="inlineStr">
        <is>
          <t>是</t>
        </is>
      </c>
      <c r="W185" s="568" t="n">
        <v>46099</v>
      </c>
      <c r="X185" s="569" t="n">
        <v>46373</v>
      </c>
      <c r="Y185" s="151" t="n"/>
      <c r="Z185" s="544" t="n"/>
    </row>
    <row r="186" ht="131" customFormat="1" customHeight="1" s="507">
      <c r="A186" s="151" t="n">
        <v>180</v>
      </c>
      <c r="B186" s="151" t="inlineStr">
        <is>
          <t>产业发展</t>
        </is>
      </c>
      <c r="C186" s="151" t="inlineStr">
        <is>
          <t>生产项目</t>
        </is>
      </c>
      <c r="D186" s="151" t="inlineStr">
        <is>
          <t>种植业基地</t>
        </is>
      </c>
      <c r="E186" s="151" t="inlineStr">
        <is>
          <t>娜姑镇发基卡村石榴种植配套设施建设项目</t>
        </is>
      </c>
      <c r="F186" s="151" t="inlineStr">
        <is>
          <t>娜姑镇</t>
        </is>
      </c>
      <c r="G186" s="151" t="inlineStr">
        <is>
          <t>发基卡村</t>
        </is>
      </c>
      <c r="H186" s="151" t="inlineStr">
        <is>
          <t>新建</t>
        </is>
      </c>
      <c r="I186" s="162" t="inlineStr">
        <is>
          <t>围绕娜姑镇发基卡村2000亩石榴种植基地新建6000立方米蓄水池一座。蓄水池垫层C15混凝土(厚度10厘米)256平方米，底板C30混凝土(厚度25厘米，F100，W6)385平方米，侧墙C30混凝土(厚度25厘米，F100，W6)284平方米，300×3毫米钢板止水带213米。配套安装DN200×6热镀锌钢管35米，DN150×4.5热镀锌钢管10米，DN100×4.0热镀锌钢管10米，安全围栏140米，钢制爬梯1架，闸阀室1座。</t>
        </is>
      </c>
      <c r="J186" s="151">
        <f>K186+L186+M186</f>
        <v/>
      </c>
      <c r="K186" s="151" t="n">
        <v>100</v>
      </c>
      <c r="L186" s="151" t="n"/>
      <c r="M186" s="151" t="n"/>
      <c r="N186" s="162" t="inlineStr">
        <is>
          <t>发基卡村石榴种植配套设施建设，产业用水蓄水池建设6000立方米，管道安装覆盖石榴产业365亩。带动村民就近就业50余名群众，受益农户83户265人，帮助群众增收60余万元。</t>
        </is>
      </c>
      <c r="O186" s="162" t="inlineStr">
        <is>
          <t>带动生产，增加收入</t>
        </is>
      </c>
      <c r="P186" s="528" t="n">
        <v>265</v>
      </c>
      <c r="Q186" s="151" t="inlineStr">
        <is>
          <t>否</t>
        </is>
      </c>
      <c r="R186" s="151" t="inlineStr">
        <is>
          <t>否</t>
        </is>
      </c>
      <c r="S186" s="151" t="inlineStr">
        <is>
          <t>否</t>
        </is>
      </c>
      <c r="T186" s="151" t="inlineStr">
        <is>
          <t>会泽县农业农村局（产业）</t>
        </is>
      </c>
      <c r="U186" s="151" t="inlineStr">
        <is>
          <t>娜姑镇人民政府</t>
        </is>
      </c>
      <c r="V186" s="151" t="inlineStr">
        <is>
          <t>是</t>
        </is>
      </c>
      <c r="W186" s="568" t="n">
        <v>46099</v>
      </c>
      <c r="X186" s="569" t="n">
        <v>46373</v>
      </c>
      <c r="Y186" s="151" t="n"/>
      <c r="Z186" s="544" t="n"/>
    </row>
    <row r="187" ht="130" customFormat="1" customHeight="1" s="507">
      <c r="A187" s="151" t="n">
        <v>181</v>
      </c>
      <c r="B187" s="151" t="inlineStr">
        <is>
          <t>产业发展</t>
        </is>
      </c>
      <c r="C187" s="151" t="inlineStr">
        <is>
          <t>生产项目</t>
        </is>
      </c>
      <c r="D187" s="151" t="inlineStr">
        <is>
          <t>种植业基地</t>
        </is>
      </c>
      <c r="E187" s="151" t="inlineStr">
        <is>
          <t>娜姑镇盐水村石榴基地建设项目</t>
        </is>
      </c>
      <c r="F187" s="151" t="inlineStr">
        <is>
          <t>娜姑镇</t>
        </is>
      </c>
      <c r="G187" s="151" t="inlineStr">
        <is>
          <t>盐水村</t>
        </is>
      </c>
      <c r="H187" s="151" t="inlineStr">
        <is>
          <t>新建</t>
        </is>
      </c>
      <c r="I187" s="162" t="inlineStr">
        <is>
          <t>在盐水村新建石榴园区道路4条9.2千米，平均宽4.5米，20厘米厚C30砼路面(含分缝及沥青填充)。其中:产业大道至大村子2290米，赵家村至背高线620米，马家坟至芭蕉等980米，大口至老村委会5270米。</t>
        </is>
      </c>
      <c r="J187" s="151">
        <f>K187+L187+M187</f>
        <v/>
      </c>
      <c r="K187" s="151" t="n">
        <v>280</v>
      </c>
      <c r="L187" s="151" t="n"/>
      <c r="M187" s="151" t="n"/>
      <c r="N187" s="162" t="inlineStr">
        <is>
          <t>1、项目建成后产权归盐水村委会所有。2、项目建成后农业生产基础设施进一步完善，持续稳定发展石榴产业，推动形成“一村一品”发展格局，促进石榴产业提档升级，改善群众生产生活条件。3、项目受益农户724户2315人，其中：“三类监测对象”76户262人。</t>
        </is>
      </c>
      <c r="O187" s="162" t="inlineStr">
        <is>
          <t>带动生产，增加收入</t>
        </is>
      </c>
      <c r="P187" s="528" t="n">
        <v>2315</v>
      </c>
      <c r="Q187" s="151" t="inlineStr">
        <is>
          <t>否</t>
        </is>
      </c>
      <c r="R187" s="151" t="inlineStr">
        <is>
          <t>否</t>
        </is>
      </c>
      <c r="S187" s="151" t="inlineStr">
        <is>
          <t>否</t>
        </is>
      </c>
      <c r="T187" s="151" t="inlineStr">
        <is>
          <t>会泽县农业农村局（产业）</t>
        </is>
      </c>
      <c r="U187" s="151" t="inlineStr">
        <is>
          <t>娜姑镇人民政府</t>
        </is>
      </c>
      <c r="V187" s="151" t="inlineStr">
        <is>
          <t>是</t>
        </is>
      </c>
      <c r="W187" s="568" t="n">
        <v>46097</v>
      </c>
      <c r="X187" s="569" t="n">
        <v>46371</v>
      </c>
      <c r="Y187" s="151" t="n"/>
      <c r="Z187" s="544" t="n"/>
    </row>
    <row r="188" ht="185" customFormat="1" customHeight="1" s="507">
      <c r="A188" s="151" t="n">
        <v>182</v>
      </c>
      <c r="B188" s="151" t="inlineStr">
        <is>
          <t>产业发展</t>
        </is>
      </c>
      <c r="C188" s="151" t="inlineStr">
        <is>
          <t>生产项目</t>
        </is>
      </c>
      <c r="D188" s="151" t="inlineStr">
        <is>
          <t>种植业基地</t>
        </is>
      </c>
      <c r="E188" s="151" t="inlineStr">
        <is>
          <t>娜姑镇2026年软籽石榴重大病虫害智慧测报及绿色防控示范项目</t>
        </is>
      </c>
      <c r="F188" s="151" t="inlineStr">
        <is>
          <t>娜姑镇</t>
        </is>
      </c>
      <c r="G188" s="151" t="inlineStr">
        <is>
          <t>炉房、发基卡、干海子、牛泥塘、盐水、石门坎等村委会</t>
        </is>
      </c>
      <c r="H188" s="151" t="inlineStr">
        <is>
          <t>新建</t>
        </is>
      </c>
      <c r="I188" s="162" t="inlineStr">
        <is>
          <t>建设规模3万亩。建设智能虫情测报点5个，安装太阳能杀虫灯800盏，桔小实蝇性诱捕器9万套，无人机专业化统防统治2次，每次3万亩，共计6万亩次。</t>
        </is>
      </c>
      <c r="J188" s="151">
        <f>K188+L188+M188</f>
        <v/>
      </c>
      <c r="K188" s="151" t="n">
        <v>254</v>
      </c>
      <c r="L188" s="151" t="n"/>
      <c r="M188" s="151" t="n"/>
      <c r="N188" s="522" t="inlineStr">
        <is>
          <t>提高娜姑镇软籽石榴重大病虫害监测预警能力，短期预报准确率达95%以上，中期预测预报准确率达90%以上；进一步提升软籽石榴病虫害绿色防控覆盖率，减少化学农药使用量，有效遏制农业面源污染，降低种植户使用农药成本。软籽石榴病虫害损失率分别在8%以内；项目区软籽石榴病虫害绿色防控覆盖率达90%以上，化学农药使用量每年减少5%以上。项目覆盖受益人口3810户19100人，其中脱贫户、三类监测对象1470户7372人。</t>
        </is>
      </c>
      <c r="O188" s="162" t="inlineStr">
        <is>
          <t>提高农产品产量和质量，增加群众收入；降低化学农药用量，有效遏制农业面源污染。</t>
        </is>
      </c>
      <c r="P188" s="528" t="n">
        <v>19100</v>
      </c>
      <c r="Q188" s="151" t="inlineStr">
        <is>
          <t>否</t>
        </is>
      </c>
      <c r="R188" s="151" t="inlineStr">
        <is>
          <t>否</t>
        </is>
      </c>
      <c r="S188" s="151" t="inlineStr">
        <is>
          <t>否</t>
        </is>
      </c>
      <c r="T188" s="151" t="inlineStr">
        <is>
          <t>会泽县农业农村局（产业）</t>
        </is>
      </c>
      <c r="U188" s="151" t="inlineStr">
        <is>
          <t>娜姑镇人民政府</t>
        </is>
      </c>
      <c r="V188" s="151" t="inlineStr">
        <is>
          <t>是</t>
        </is>
      </c>
      <c r="W188" s="568" t="n">
        <v>46099</v>
      </c>
      <c r="X188" s="569" t="n">
        <v>46373</v>
      </c>
      <c r="Y188" s="151" t="n"/>
      <c r="Z188" s="544" t="n"/>
    </row>
    <row r="189" ht="211" customFormat="1" customHeight="1" s="507">
      <c r="A189" s="151" t="n">
        <v>183</v>
      </c>
      <c r="B189" s="151" t="inlineStr">
        <is>
          <t>产业发展</t>
        </is>
      </c>
      <c r="C189" s="151" t="inlineStr">
        <is>
          <t>生产项目</t>
        </is>
      </c>
      <c r="D189" s="151" t="inlineStr">
        <is>
          <t>种植业基地</t>
        </is>
      </c>
      <c r="E189" s="151" t="inlineStr">
        <is>
          <t>娜姑镇盐水石榴科技示范园建设项目</t>
        </is>
      </c>
      <c r="F189" s="151" t="inlineStr">
        <is>
          <t>娜姑镇</t>
        </is>
      </c>
      <c r="G189" s="151" t="inlineStr">
        <is>
          <t>干海子村委会</t>
        </is>
      </c>
      <c r="H189" s="151" t="inlineStr">
        <is>
          <t>新建</t>
        </is>
      </c>
      <c r="I189" s="162" t="inlineStr">
        <is>
          <t>在娜姑镇干海子村委会新建占地面积40亩的盐水石榴科技示范园，开展盐水石榴种质资源保护利用，新品种、新技术引进试验示范，宣传贯彻《盐水石榴种植技术规程》曲靖市地方标准，提升种植科技含量和产品品质，助力群众增产增收。流转土地40亩完成土地整理，配套建设田间生产房和电力系统、田间围栏等附属设施，新建育苗温室大棚一个，新建50立方米蓄水池铺设田间管网，配套建设水肥一体化设施1套、自动化智能病虫害防治系统1套，购置种苗、复合肥、有机肥等生产资料，按株行距3X4新植石榴40亩。</t>
        </is>
      </c>
      <c r="J189" s="151">
        <f>K189+L189+M189</f>
        <v/>
      </c>
      <c r="K189" s="151" t="n">
        <v>100</v>
      </c>
      <c r="L189" s="151" t="n"/>
      <c r="M189" s="151" t="n"/>
      <c r="N189" s="162" t="inlineStr">
        <is>
          <t>引进石榴等5个果种15个品种以上，开展盐水石榴新品种引进筛选及绿色高产栽培技术集成示范等4项重点科技措施，进一步消化吸收新品种及种植技术，调整优化盐水石榴品种种植布局。对盐水石榴种质资源保存开发利用，宣传贯彻《盐水石榴种植技术规程》曲靖市地方标准，提升盐水石榴种植科技含量，助力群众增产增收。项目覆盖受益人口3810户19100人，其中脱贫户、三类监测对象1470户7372人。</t>
        </is>
      </c>
      <c r="O189" s="162" t="inlineStr">
        <is>
          <t>通过筛选适宜品种，推广早中晚熟品种搭配种植，解决盐水石榴品种单一，集中上市的突出矛盾，提升市场竞争力，增加群众收入。</t>
        </is>
      </c>
      <c r="P189" s="528" t="n">
        <v>19100</v>
      </c>
      <c r="Q189" s="151" t="inlineStr">
        <is>
          <t>否</t>
        </is>
      </c>
      <c r="R189" s="151" t="inlineStr">
        <is>
          <t>否</t>
        </is>
      </c>
      <c r="S189" s="151" t="inlineStr">
        <is>
          <t>否</t>
        </is>
      </c>
      <c r="T189" s="151" t="inlineStr">
        <is>
          <t>会泽县农业农村局（产业）</t>
        </is>
      </c>
      <c r="U189" s="151" t="inlineStr">
        <is>
          <t>娜姑镇人民政府</t>
        </is>
      </c>
      <c r="V189" s="151" t="inlineStr">
        <is>
          <t>是</t>
        </is>
      </c>
      <c r="W189" s="568" t="n">
        <v>46099</v>
      </c>
      <c r="X189" s="569" t="n">
        <v>46373</v>
      </c>
      <c r="Y189" s="151" t="n"/>
      <c r="Z189" s="544" t="n"/>
    </row>
    <row r="190" ht="211" customFormat="1" customHeight="1" s="507">
      <c r="A190" s="151" t="n">
        <v>184</v>
      </c>
      <c r="B190" s="151" t="inlineStr">
        <is>
          <t>产业发展</t>
        </is>
      </c>
      <c r="C190" s="151" t="inlineStr">
        <is>
          <t>生产项目</t>
        </is>
      </c>
      <c r="D190" s="151" t="inlineStr">
        <is>
          <t>休闲农业与乡村旅游</t>
        </is>
      </c>
      <c r="E190" s="151" t="inlineStr">
        <is>
          <t>大海乡坪箐村农旅融合发展项目</t>
        </is>
      </c>
      <c r="F190" s="151" t="inlineStr">
        <is>
          <t>大海乡</t>
        </is>
      </c>
      <c r="G190" s="151" t="inlineStr">
        <is>
          <t>坪箐村</t>
        </is>
      </c>
      <c r="H190" s="151" t="inlineStr">
        <is>
          <t>新建</t>
        </is>
      </c>
      <c r="I190" s="162" t="inlineStr">
        <is>
          <t>围绕大海草山4A级景区旅游优势，结合草山肉羊畜牧业、大海草山洋芋、高山燕麦等系列农产品，建设坪箐村农旅商品（农产品）交易区1个。1.采用C30混凝土硬化农旅商品交易区9700平方米，铺垫10厘米厚砂垫层，150元/平方米，投入资金151.5万元；2.新建C25混凝土挡墙2950立方米，620元/立方米，投入资金182.9万元；3.开挖土方12000立方米，投入资金10.2万元；4.新建农旅集中交易区2000平方米及其配套设施，投入资金450万元；5.新建2米宽游步道1.8公里，30万元/公里，投入资金36万；6.配套建设水电改造（给排水、供电、污水收集）、安全防护围栏等基础设施，投入资金30万元。</t>
        </is>
      </c>
      <c r="J190" s="151">
        <f>K190+L190+M190</f>
        <v/>
      </c>
      <c r="K190" s="151" t="n">
        <v>430.6</v>
      </c>
      <c r="L190" s="151" t="n"/>
      <c r="M190" s="151" t="n"/>
      <c r="N190" s="162" t="inlineStr">
        <is>
          <t>项目为村位于大海草山景区内，项目建成后可进一步推动农业与旅游深度融合，拓展农产品销售渠道，通过旅游带动农产品加工、销售及乡村旅游服务，提高农民收入。项目建成后产权归村集体所有，可项目覆盖辖区内农户498户1692人（其中脱贫户84户338人，三类监测对象21户54人），预计每年可增加游客10万人（次），增加就业岗位180余个，户均每年增加2.5万元以上。村集体收益10万余元。</t>
        </is>
      </c>
      <c r="O190" s="162" t="inlineStr">
        <is>
          <t>发展旅游业，依托“农业+文旅＋村集体”联结模式，通过将农特产品转化为旅游商品，可有效带动当地群众就业180人以上，进一步促进坪箐村的种养殖业发展，增加群众收入。</t>
        </is>
      </c>
      <c r="P190" s="528" t="n">
        <v>1692</v>
      </c>
      <c r="Q190" s="151" t="inlineStr">
        <is>
          <t>否</t>
        </is>
      </c>
      <c r="R190" s="151" t="inlineStr">
        <is>
          <t>否</t>
        </is>
      </c>
      <c r="S190" s="151" t="inlineStr">
        <is>
          <t>否</t>
        </is>
      </c>
      <c r="T190" s="151" t="inlineStr">
        <is>
          <t>会泽县农业农村局（产业）</t>
        </is>
      </c>
      <c r="U190" s="151" t="inlineStr">
        <is>
          <t>大海乡人民政府</t>
        </is>
      </c>
      <c r="V190" s="151" t="inlineStr">
        <is>
          <t>是</t>
        </is>
      </c>
      <c r="W190" s="568" t="n">
        <v>46082</v>
      </c>
      <c r="X190" s="569" t="n">
        <v>46357</v>
      </c>
      <c r="Y190" s="151" t="n"/>
      <c r="Z190" s="544" t="n"/>
    </row>
    <row r="191" ht="183" customFormat="1" customHeight="1" s="507">
      <c r="A191" s="151" t="n">
        <v>185</v>
      </c>
      <c r="B191" s="151" t="inlineStr">
        <is>
          <t>产业发展</t>
        </is>
      </c>
      <c r="C191" s="151" t="inlineStr">
        <is>
          <t>生产项目</t>
        </is>
      </c>
      <c r="D191" s="151" t="inlineStr">
        <is>
          <t>种植业基地</t>
        </is>
      </c>
      <c r="E191" s="151" t="inlineStr">
        <is>
          <t>上村乡冬草莓产业发展项目</t>
        </is>
      </c>
      <c r="F191" s="151" t="inlineStr">
        <is>
          <t>上村乡</t>
        </is>
      </c>
      <c r="G191" s="151" t="inlineStr">
        <is>
          <t>闸塘村</t>
        </is>
      </c>
      <c r="H191" s="151" t="inlineStr">
        <is>
          <t>新建</t>
        </is>
      </c>
      <c r="I191" s="162" t="inlineStr">
        <is>
          <t>在上村乡闸塘村核桃树小组现有40亩冬草莓基地内提升改造，进一步发展壮大草莓产业，建设内容：冷浸田改造40亩，改造引水渠道，40亩水田沿基地主干道两侧、地势低洼处，新建三面光排水沟渠长1500米，宽80厘米，深1米，主沟、支沟采用混凝土浇筑（侧壁厚度为20厘米)，底部铺设碎石垫层（厚度10厘米)防渗漏。新建灌溉与水肥系统一套，搭建滴灌+喷灌双模式管网，配套智能水肥一体机1,新建农桥一座，长15米，宽3米，采用混凝土浇筑桥墩，采用钢板铺设桥面。基地内道路硬化长400米，宽3米，厚20厘米，80分涵管30米。</t>
        </is>
      </c>
      <c r="J191" s="151">
        <f>K191+L191+M191</f>
        <v/>
      </c>
      <c r="K191" s="151" t="n">
        <v>50</v>
      </c>
      <c r="L191" s="151" t="n"/>
      <c r="M191" s="151" t="n"/>
      <c r="N191" s="162" t="inlineStr">
        <is>
          <t>通过对40亩冬草莓基地改造提升后，40亩基地每年可实现经济增收10万元。带动辖区内农户156户（其中脱贫户36户，“三类监测对象”13户）户均增加1500元以上。</t>
        </is>
      </c>
      <c r="O191" s="162" t="inlineStr">
        <is>
          <t>土地流转、带动务工</t>
        </is>
      </c>
      <c r="P191" s="528" t="n">
        <v>549</v>
      </c>
      <c r="Q191" s="151" t="inlineStr">
        <is>
          <t>否</t>
        </is>
      </c>
      <c r="R191" s="151" t="inlineStr">
        <is>
          <t>否</t>
        </is>
      </c>
      <c r="S191" s="151" t="inlineStr">
        <is>
          <t>否</t>
        </is>
      </c>
      <c r="T191" s="151" t="inlineStr">
        <is>
          <t>会泽县农业农村局（产业）</t>
        </is>
      </c>
      <c r="U191" s="151" t="inlineStr">
        <is>
          <t>上村乡人民政府</t>
        </is>
      </c>
      <c r="V191" s="151" t="inlineStr">
        <is>
          <t>是</t>
        </is>
      </c>
      <c r="W191" s="568" t="n">
        <v>46054</v>
      </c>
      <c r="X191" s="569" t="n">
        <v>46174</v>
      </c>
      <c r="Y191" s="151" t="n"/>
      <c r="Z191" s="544" t="n"/>
    </row>
    <row r="192" ht="391" customFormat="1" customHeight="1" s="507">
      <c r="A192" s="151" t="n">
        <v>186</v>
      </c>
      <c r="B192" s="151" t="inlineStr">
        <is>
          <t>产业发展</t>
        </is>
      </c>
      <c r="C192" s="151" t="inlineStr">
        <is>
          <t>加工流通</t>
        </is>
      </c>
      <c r="D192" s="151" t="inlineStr">
        <is>
          <t>加工业</t>
        </is>
      </c>
      <c r="E192" s="151" t="inlineStr">
        <is>
          <t>上村乡鲟鱼肉深加工基地</t>
        </is>
      </c>
      <c r="F192" s="151" t="inlineStr">
        <is>
          <t>上村乡</t>
        </is>
      </c>
      <c r="G192" s="151" t="inlineStr">
        <is>
          <t>上村村</t>
        </is>
      </c>
      <c r="H192" s="151" t="inlineStr">
        <is>
          <t>新建</t>
        </is>
      </c>
      <c r="I192" s="522" t="inlineStr">
        <is>
          <t>（一）场地建设  1、加工车间：规划建设面积为 1000平方米的现代化加工车间，按照不同加工环节进行分区，如原料处理区、清洗区、切割区、深加工区（如制作鱼丸、鱼糕等）、包装区等。车间内部采用防滑、易清洁的地面材料，墙面进行防潮、防霉处理，配备完善的通风、照明及温控系统，确保加工环境符合卫生标准。预计建设成本为 400 万元。
2、冷藏冷冻仓库：建设一座面积约 400平方米的冷藏冷冻仓库，用于储存新鲜原料鱼以及成品。冷藏库温度控制在 0 - 4℃，冷冻库温度保持在 - 18℃以下。仓库配备专业的制冷设备、货架及搬运设备，保障食材的新鲜度和品质。建设成本约 250万元。
（二）设备采购  1、原料处理设备：购置先进的自动去鳞机、去内脏机、清洗设备等，提高原料处理效率，减少人工操作强度，确保原料处理的标准化和卫生安全。预计采购成本 50 万元。2、切割及深加工设备：根据产品需求，配备高精度的鱼肉切片机、切块机，以及鱼丸、鱼肠成型机、鱼排、罐头制作设备等深加工设备。这些设备应具备高效、稳定、易清洁的特点，保证产品质量和生产效率。设备采购费用约 150 万元。3、包装设备：引进自动包装机，可实现真空包装、充氮包装等不同包装方式，满足不同产品的包装需求。同时配备贴标机、喷码机等辅助包装设备，确保产品包装精美、信息准确。包装设备采购成本约 80 万元。4、制冷及运输设备：为冷藏冷冻仓库配备大功率、高性能的制冷机组，确保仓库温度稳定。另外，购置 2 - 3 辆冷链运输车辆，用于原料采购和产品配送，保障产品在运输过程中的品质不受影响。这部分设备采购费用约 70 万元。</t>
        </is>
      </c>
      <c r="J192" s="151">
        <f>K192+L192+M192</f>
        <v/>
      </c>
      <c r="K192" s="151" t="n">
        <v>400</v>
      </c>
      <c r="L192" s="151" t="n"/>
      <c r="M192" s="151" t="n"/>
      <c r="N192" s="162" t="inlineStr">
        <is>
          <t>1、经济效益：项目建成投产后，预计年加工鱼肉 800 吨，生产各类制品 200 吨。按照市场价格估算，年销售收入可达2000万元。扣除原材料采购、设备折旧、人员工资、水电费等成本费用，预计年净利润可达 300 万元，投资回收期约 5 年（含建设期）。2、社会效益：项目的实施将带动当地渔业发展，增加渔民收入。同时，为社会提供 50个就业岗位，促进当地劳动力就业。此外，通过生产优质的鱼肉制品，满足市场对健康、营养食品的需求，对提高居民生活质量具有积极意义。3、带动农户340户（其中脱贫户110户，三类监测对象50户）增收。</t>
        </is>
      </c>
      <c r="O192" s="162" t="inlineStr">
        <is>
          <t>产业发展延链补链、带动务工就业等</t>
        </is>
      </c>
      <c r="P192" s="528" t="n">
        <v>2400</v>
      </c>
      <c r="Q192" s="151" t="inlineStr">
        <is>
          <t>否</t>
        </is>
      </c>
      <c r="R192" s="151" t="inlineStr">
        <is>
          <t>否</t>
        </is>
      </c>
      <c r="S192" s="151" t="inlineStr">
        <is>
          <t>否</t>
        </is>
      </c>
      <c r="T192" s="151" t="inlineStr">
        <is>
          <t>会泽县农业农村局（产业）</t>
        </is>
      </c>
      <c r="U192" s="151" t="inlineStr">
        <is>
          <t>上村乡人民政府</t>
        </is>
      </c>
      <c r="V192" s="151" t="inlineStr">
        <is>
          <t>是</t>
        </is>
      </c>
      <c r="W192" s="568" t="n">
        <v>46054</v>
      </c>
      <c r="X192" s="569" t="n">
        <v>46357</v>
      </c>
      <c r="Y192" s="151" t="n"/>
      <c r="Z192" s="544" t="n"/>
    </row>
    <row r="193" ht="306" customFormat="1" customHeight="1" s="507">
      <c r="A193" s="151" t="n">
        <v>187</v>
      </c>
      <c r="B193" s="151" t="inlineStr">
        <is>
          <t>产业发展</t>
        </is>
      </c>
      <c r="C193" s="151" t="inlineStr">
        <is>
          <t>生产项目</t>
        </is>
      </c>
      <c r="D193" s="151" t="inlineStr">
        <is>
          <t>养殖业基地</t>
        </is>
      </c>
      <c r="E193" s="151" t="inlineStr">
        <is>
          <t>上村乡冷水鱼养殖基地提质增效改造项目</t>
        </is>
      </c>
      <c r="F193" s="151" t="inlineStr">
        <is>
          <t>上村乡</t>
        </is>
      </c>
      <c r="G193" s="151" t="inlineStr">
        <is>
          <t>瓦厂村、上村村、革黑村</t>
        </is>
      </c>
      <c r="H193" s="151" t="inlineStr">
        <is>
          <t>改扩建</t>
        </is>
      </c>
      <c r="I193" s="522" t="inlineStr">
        <is>
          <t>改造现有750亩冷水鱼养殖区，其中养殖区750亩（含标准化养殖池、生态净化池）、配套区 150 亩（含智能管控中心、尾水处理系统、仓储物流区、办公生活区）。建设内容：1.核心养殖区提质改造，采用“长方形生态池 + 圆形高密度养殖池”组合，其中长方形池500亩（规格 50米×20米×2.5米），圆形池250亩（直径20米×深度3米），池壁采用C30防渗混凝土浇筑，内壁光滑防刮伤鱼体。2.养殖池配备智能增氧机（射流式增氧 + 底层曝气增氧双重系统）、自动投饵机（定时定量精准投喂，投喂误差≤5%）、池底排污装置（虹吸式排污，排污效率≥90%），池周设置防护栏与监控摄像头。3.生态净化系统建设，采用“三级净化” 模式，一级净化：建设 20 亩沉淀池（5个，每个4亩），尾水经格栅去除大颗粒杂质，沉淀时间≥4小时；​二级净化：建设 50 亩人工湿地（种植芦苇、菖蒲、黑麦草等水生植物），搭配生态浮岛（面积10亩），通过植物吸收、微生物分解去除氨氮、磷等污染物，净化周期≥8 小时；三级净化：建设30亩滤食性鱼类混养池（投放鲢鳙鱼苗），进一步净化水质，确保循环水达标回用。4.尾水处理与水资源循环工程（20亩），建设日处理能力5万立方米的尾水处理站1座，配备格栅机、气浮机、生物转盘、消毒设备（紫外线 + 臭氧双重消毒），处理后尾水一部分（85%）回流养殖池，一部分（15%）达标排放。</t>
        </is>
      </c>
      <c r="J193" s="151">
        <f>K193+L193+M193</f>
        <v/>
      </c>
      <c r="K193" s="151" t="n">
        <v>600</v>
      </c>
      <c r="L193" s="151" t="n"/>
      <c r="M193" s="151" t="n"/>
      <c r="N193" s="162" t="inlineStr">
        <is>
          <t>改造后年出栏鲟鱼8000吨、虹鳟鱼 2000 吨，年产鱼子酱60吨，比改造前产能提升120%；产品优质率≥95%，年销售额预计 4.5 亿元。项目建成后可带动周边养殖户参与合作，提供就业岗位200余个，推动会泽县冷水鱼养殖从 “分散养殖” 向 “规模化、标准化、品牌化” 转型。带动辖区内农户就地就业100余人，带动农户560户（其中脱贫户300户，三类监测对象83户）增收。</t>
        </is>
      </c>
      <c r="O193" s="162" t="inlineStr">
        <is>
          <t>入股分红、土地流转、带动务工就业等</t>
        </is>
      </c>
      <c r="P193" s="528" t="n">
        <v>3200</v>
      </c>
      <c r="Q193" s="151" t="inlineStr">
        <is>
          <t>否</t>
        </is>
      </c>
      <c r="R193" s="151" t="inlineStr">
        <is>
          <t>否</t>
        </is>
      </c>
      <c r="S193" s="151" t="inlineStr">
        <is>
          <t>否</t>
        </is>
      </c>
      <c r="T193" s="151" t="inlineStr">
        <is>
          <t>会泽县农业农村局（产业）</t>
        </is>
      </c>
      <c r="U193" s="151" t="inlineStr">
        <is>
          <t>上村乡人民政府</t>
        </is>
      </c>
      <c r="V193" s="151" t="inlineStr">
        <is>
          <t>是</t>
        </is>
      </c>
      <c r="W193" s="568" t="n">
        <v>46054</v>
      </c>
      <c r="X193" s="569" t="n">
        <v>46357</v>
      </c>
      <c r="Y193" s="151" t="n"/>
      <c r="Z193" s="544" t="n"/>
    </row>
    <row r="194" ht="211" customFormat="1" customHeight="1" s="507">
      <c r="A194" s="151" t="n">
        <v>188</v>
      </c>
      <c r="B194" s="151" t="inlineStr">
        <is>
          <t>产业发展</t>
        </is>
      </c>
      <c r="C194" s="151" t="inlineStr">
        <is>
          <t>生产项目</t>
        </is>
      </c>
      <c r="D194" s="151" t="inlineStr">
        <is>
          <t>养殖业基地</t>
        </is>
      </c>
      <c r="E194" s="151" t="inlineStr">
        <is>
          <t>上村乡冷水鱼养殖基地产业配套基础设施建设项目</t>
        </is>
      </c>
      <c r="F194" s="151" t="inlineStr">
        <is>
          <t>上村乡</t>
        </is>
      </c>
      <c r="G194" s="151" t="inlineStr">
        <is>
          <t>上村村</t>
        </is>
      </c>
      <c r="H194" s="151" t="inlineStr">
        <is>
          <t>改扩建</t>
        </is>
      </c>
      <c r="I194" s="162" t="inlineStr">
        <is>
          <t>在野牛见河、罩子河下游扩建鲟鱼养殖基地100亩。建设内容：1.建设圆角方形静水养殖池15个，单个面积3000-4000平方米（合计 75 亩），池深 1.8-2.0米，水深控制在 1.5-1.8米，坡比 1:2.5，池底压实度≥93%，采用 “1.5毫米 HDPE 土工膜 + 混凝土护面” 复合防渗工艺。2.配套建设流水养殖池 8 个（合计 25 亩），单个面积 1000-1500平方米，日池水交换≥6次，池深 1.5-2.0米，配备独立进排水管道，进水口设 60 目筛网过滤，排水口安装可控闸门。3.养殖池周边设置 1.2米 高防护栏杆及防逃设施，池区主干道采用 C30 混凝土浇筑（厚度 20厘米），便于作业通行。3.配套建设标准化尾水处理设施一套。</t>
        </is>
      </c>
      <c r="J194" s="151">
        <f>K194+L194+M194</f>
        <v/>
      </c>
      <c r="K194" s="151" t="n">
        <v>500</v>
      </c>
      <c r="L194" s="151" t="n"/>
      <c r="M194" s="151" t="n"/>
      <c r="N194" s="162" t="inlineStr">
        <is>
          <t>扩建100 亩基地，打造“生态养殖 + 尾水净化 + 标准化生产”的现代化鲟鱼养殖示范基地，重点养殖优质商品鲟鱼，兼顾苗种培育，预计年新增鲟鱼产能150-200吨，进一步拓展优质鲟鱼养殖规模，提升标准化、生态化养殖水平，助力地方冷水渔业产业升级。带动辖区内农户247户（其中脱贫户198户，三类监测对象27户）通过入股分红、土地流转、务工就业等增收。</t>
        </is>
      </c>
      <c r="O194" s="162" t="inlineStr">
        <is>
          <t>入股分红、土地流转、带动务工就业等</t>
        </is>
      </c>
      <c r="P194" s="528" t="n">
        <v>1560</v>
      </c>
      <c r="Q194" s="151" t="inlineStr">
        <is>
          <t>否</t>
        </is>
      </c>
      <c r="R194" s="151" t="inlineStr">
        <is>
          <t>否</t>
        </is>
      </c>
      <c r="S194" s="151" t="inlineStr">
        <is>
          <t>否</t>
        </is>
      </c>
      <c r="T194" s="151" t="inlineStr">
        <is>
          <t>会泽县农业农村局（产业）</t>
        </is>
      </c>
      <c r="U194" s="151" t="inlineStr">
        <is>
          <t>上村乡人民政府</t>
        </is>
      </c>
      <c r="V194" s="151" t="inlineStr">
        <is>
          <t>是</t>
        </is>
      </c>
      <c r="W194" s="568" t="n">
        <v>46054</v>
      </c>
      <c r="X194" s="569" t="n">
        <v>46357</v>
      </c>
      <c r="Y194" s="151" t="n"/>
      <c r="Z194" s="544" t="n"/>
    </row>
    <row r="195" ht="214" customFormat="1" customHeight="1" s="507">
      <c r="A195" s="151" t="n">
        <v>189</v>
      </c>
      <c r="B195" s="151" t="inlineStr">
        <is>
          <t>产业发展</t>
        </is>
      </c>
      <c r="C195" s="151" t="inlineStr">
        <is>
          <t>生产项目</t>
        </is>
      </c>
      <c r="D195" s="151" t="inlineStr">
        <is>
          <t>种植业基地</t>
        </is>
      </c>
      <c r="E195" s="151" t="inlineStr">
        <is>
          <t>娜姑镇盐水石榴产业园建设项目</t>
        </is>
      </c>
      <c r="F195" s="151" t="inlineStr">
        <is>
          <t>娜姑镇</t>
        </is>
      </c>
      <c r="G195" s="151" t="inlineStr">
        <is>
          <t>干海子村委会</t>
        </is>
      </c>
      <c r="H195" s="151" t="inlineStr">
        <is>
          <t>新建</t>
        </is>
      </c>
      <c r="I195" s="162" t="inlineStr">
        <is>
          <t>在娜姑镇干海子村委会建设盐水石榴产业园，配套建设石榴汁加工污水处理站一座,规模20方/天，含预处理单元1座，水解酸化池1座、气浮池1座、A/O 生物反应池1座，深度处理单元1套、机械格栅1套、污泥处理单元1套污，污水管道及回水管道1000米，及配套设施。</t>
        </is>
      </c>
      <c r="J195" s="151">
        <f>K195+L195+M195</f>
        <v/>
      </c>
      <c r="K195" s="151" t="n">
        <v>150</v>
      </c>
      <c r="L195" s="151" t="n"/>
      <c r="M195" s="151" t="n"/>
      <c r="N195" s="522" t="inlineStr">
        <is>
          <t>执行国家关于环境保护的政策，符合国家的有关法规、规范及标准；出水水质达到《污水综合排放标准》GB9878-1996 中一级排放标准；出水同时满足《农田灌溉水质标准》（GB 1084—2021）表1中的旱地作物标准。满足石榴汁加工的废水处理，提高产量，减少群众损失，增加农户收入。石榴汁深加工房每年可消化石榴次果2000余吨，增加群众收入2000万元（次果价格为1元/公斤），生产石榴汁600吨，每年可实现销售额600余万元；项目覆盖受益人口3810户19100人，其中脱贫户、三类监测对象1470户7372人。</t>
        </is>
      </c>
      <c r="O195" s="522" t="inlineStr">
        <is>
          <t>延伸石榴产业链、提升附加值，带动务工就业等。</t>
        </is>
      </c>
      <c r="P195" s="528" t="n">
        <v>19100</v>
      </c>
      <c r="Q195" s="151" t="inlineStr">
        <is>
          <t>否</t>
        </is>
      </c>
      <c r="R195" s="151" t="inlineStr">
        <is>
          <t>否</t>
        </is>
      </c>
      <c r="S195" s="151" t="inlineStr">
        <is>
          <t>否</t>
        </is>
      </c>
      <c r="T195" s="151" t="inlineStr">
        <is>
          <t>会泽县农业农村局（产业）</t>
        </is>
      </c>
      <c r="U195" s="151" t="inlineStr">
        <is>
          <t>娜姑镇人民政府</t>
        </is>
      </c>
      <c r="V195" s="151" t="inlineStr">
        <is>
          <t>是</t>
        </is>
      </c>
      <c r="W195" s="568" t="n">
        <v>46082</v>
      </c>
      <c r="X195" s="569" t="n">
        <v>46357</v>
      </c>
      <c r="Y195" s="151" t="n"/>
      <c r="Z195" s="544" t="n"/>
    </row>
    <row r="196" ht="134" customFormat="1" customHeight="1" s="507">
      <c r="A196" s="151" t="n">
        <v>190</v>
      </c>
      <c r="B196" s="151" t="inlineStr">
        <is>
          <t>产业发展</t>
        </is>
      </c>
      <c r="C196" s="151" t="inlineStr">
        <is>
          <t>生产项目</t>
        </is>
      </c>
      <c r="D196" s="151" t="inlineStr">
        <is>
          <t>种植业基地</t>
        </is>
      </c>
      <c r="E196" s="151" t="inlineStr">
        <is>
          <t>娜姑镇干海子村产业发展配套设施建设项目</t>
        </is>
      </c>
      <c r="F196" s="151" t="inlineStr">
        <is>
          <t>娜姑镇</t>
        </is>
      </c>
      <c r="G196" s="151" t="inlineStr">
        <is>
          <t>干海子村</t>
        </is>
      </c>
      <c r="H196" s="151" t="inlineStr">
        <is>
          <t>新建</t>
        </is>
      </c>
      <c r="I196" s="162" t="inlineStr">
        <is>
          <t>围绕娜姑镇干海子石榴产业发展，建设干海子村石榴产业示范基地650亩，配套建设50立方米水池一个、100立方米水池一个，安装50千伏变压器一台，扬程200米水泵一套，新修砂石机耕路2000米，硬化机耕路1500米，安装供水管道10000米。</t>
        </is>
      </c>
      <c r="J196" s="151">
        <f>K196+L196+M196</f>
        <v/>
      </c>
      <c r="K196" s="151" t="n">
        <v>150</v>
      </c>
      <c r="L196" s="151" t="n"/>
      <c r="M196" s="151" t="n"/>
      <c r="N196" s="162" t="inlineStr">
        <is>
          <t>1.项目建成后产权归娜姑镇干海子村委会集体所有。2.项目建成后农业生产基础设施进一步完善，持续稳定发展农业生产，改善群众生产生活条件，新发展农业产业200亩。3.项目受益农户36户110人，其中：“三类监测对象”4户8人。</t>
        </is>
      </c>
      <c r="O196" s="162" t="inlineStr">
        <is>
          <t>带产业发展，动务工就业</t>
        </is>
      </c>
      <c r="P196" s="528" t="n">
        <v>110</v>
      </c>
      <c r="Q196" s="151" t="inlineStr">
        <is>
          <t>否</t>
        </is>
      </c>
      <c r="R196" s="151" t="inlineStr">
        <is>
          <t>否</t>
        </is>
      </c>
      <c r="S196" s="151" t="inlineStr">
        <is>
          <t>否</t>
        </is>
      </c>
      <c r="T196" s="151" t="inlineStr">
        <is>
          <t>会泽县农业农村局（产业）</t>
        </is>
      </c>
      <c r="U196" s="151" t="inlineStr">
        <is>
          <t>娜姑镇人民政府</t>
        </is>
      </c>
      <c r="V196" s="151" t="inlineStr">
        <is>
          <t>是</t>
        </is>
      </c>
      <c r="W196" s="568" t="n">
        <v>46082</v>
      </c>
      <c r="X196" s="569" t="n">
        <v>46357</v>
      </c>
      <c r="Y196" s="151" t="n"/>
      <c r="Z196" s="544" t="n"/>
    </row>
    <row r="197" ht="365" customFormat="1" customHeight="1" s="507">
      <c r="A197" s="151" t="n">
        <v>191</v>
      </c>
      <c r="B197" s="151" t="inlineStr">
        <is>
          <t>产业发展</t>
        </is>
      </c>
      <c r="C197" s="151" t="inlineStr">
        <is>
          <t>生产项目</t>
        </is>
      </c>
      <c r="D197" s="151" t="inlineStr">
        <is>
          <t>种植业基地</t>
        </is>
      </c>
      <c r="E197" s="151" t="inlineStr">
        <is>
          <t>乐业镇辣椒新品种繁育基地建设项目</t>
        </is>
      </c>
      <c r="F197" s="151" t="inlineStr">
        <is>
          <t>乐业镇</t>
        </is>
      </c>
      <c r="G197" s="151" t="inlineStr">
        <is>
          <t>鲁珠村</t>
        </is>
      </c>
      <c r="H197" s="151" t="inlineStr">
        <is>
          <t>新建</t>
        </is>
      </c>
      <c r="I197" s="162" t="inlineStr">
        <is>
          <t>在鲁珠村建设辣椒新品种繁育基地50亩，新建大棚33350平方米；购买相关制种育苗物资及父本、母本样本50亩。开展辣椒育苗、种植、施肥、病虫害防治等技术培训，带动上半片区种植乐业椒1号8万余亩。</t>
        </is>
      </c>
      <c r="J197" s="151">
        <f>K197+L197+M197</f>
        <v/>
      </c>
      <c r="K197" s="151" t="n">
        <v>400</v>
      </c>
      <c r="L197" s="151" t="n"/>
      <c r="M197" s="151" t="n"/>
      <c r="N197" s="162" t="inlineStr">
        <is>
          <t>项目实施后，一是通过企业化管理，以资产租赁的形式，每年为村集体经济增加收益10万元；二时降低农户生产成本，50亩制种基地可生产乐业辣椒杂交种1200千克，按照每亩辣椒用种30克计算，可供40000亩大田用种，杂交种子下一年通过育苗发放给农户种植，可为农户节省种苗成本800万元。三是促进辣椒良种化，提高品质。辣椒新品种示范种植通过统一育苗后发放给当地农户种植，带动农户19236户40016人发展乐业辣椒产业80000亩，其中：脱贫户和三类对象1000户3770人，促进辣椒良种化，提高辣椒产量增加品质，进一步打响乐业辣椒品牌。四是土地租金增值，农户将土地出租，每亩可在项目配套前增加土地流转收入300-400元，达到现在出租的1200元/亩，甚至更高的价格。五是辣椒育种田间管理期间平均每天用工30人以上，解决当地农户家门口就近就业，方便照顾家庭的同时还增加劳务收入，平均每人每月增收600元以上。</t>
        </is>
      </c>
      <c r="O197" s="162" t="inlineStr">
        <is>
          <t>带产业发展，动务工就业</t>
        </is>
      </c>
      <c r="P197" s="528" t="n">
        <v>40016</v>
      </c>
      <c r="Q197" s="151" t="inlineStr">
        <is>
          <t>否</t>
        </is>
      </c>
      <c r="R197" s="151" t="inlineStr">
        <is>
          <t>否</t>
        </is>
      </c>
      <c r="S197" s="151" t="inlineStr">
        <is>
          <t>否</t>
        </is>
      </c>
      <c r="T197" s="151" t="inlineStr">
        <is>
          <t>会泽县农业农村局（产业）</t>
        </is>
      </c>
      <c r="U197" s="151" t="inlineStr">
        <is>
          <t>乐业镇人民政府</t>
        </is>
      </c>
      <c r="V197" s="151" t="inlineStr">
        <is>
          <t>是</t>
        </is>
      </c>
      <c r="W197" s="568" t="n">
        <v>46082</v>
      </c>
      <c r="X197" s="569" t="n">
        <v>46357</v>
      </c>
      <c r="Y197" s="151" t="n"/>
      <c r="Z197" s="544" t="n"/>
    </row>
    <row r="198" ht="151" customFormat="1" customHeight="1" s="507">
      <c r="A198" s="151" t="n">
        <v>192</v>
      </c>
      <c r="B198" s="151" t="inlineStr">
        <is>
          <t>产业发展</t>
        </is>
      </c>
      <c r="C198" s="151" t="inlineStr">
        <is>
          <t>加工流通</t>
        </is>
      </c>
      <c r="D198" s="151" t="inlineStr">
        <is>
          <t>加工业</t>
        </is>
      </c>
      <c r="E198" s="151" t="inlineStr">
        <is>
          <t>乐业镇辣椒加工交易中心附属设施建设项目</t>
        </is>
      </c>
      <c r="F198" s="151" t="inlineStr">
        <is>
          <t>乐业镇</t>
        </is>
      </c>
      <c r="G198" s="151" t="inlineStr">
        <is>
          <t>罗布古社区</t>
        </is>
      </c>
      <c r="H198" s="151" t="inlineStr">
        <is>
          <t>新建</t>
        </is>
      </c>
      <c r="I198" s="162" t="inlineStr">
        <is>
          <t>在乐业镇辣椒加工交易中心建设项目预留建设用地上，建设辣椒交易大厅一栋，层高三层，框架结构，建筑面积2400平方米，配套水电等设施；建设纸箱包装厂房1000平方米，配套包装设备等设施。</t>
        </is>
      </c>
      <c r="J198" s="151">
        <f>K198+L198+M198</f>
        <v/>
      </c>
      <c r="K198" s="151" t="n">
        <v>550</v>
      </c>
      <c r="L198" s="151" t="n"/>
      <c r="M198" s="151" t="n"/>
      <c r="N198" s="162" t="inlineStr">
        <is>
          <t>项目建成后，将进一步延伸辣椒产业链、增强乐业辣椒品牌影响力，优化营商环境，为乐业镇辣椒加工交易中心建设项目后续运营方提供进驻保障。项目涉及罗布等10个行政村总户数12600户42462人（其中脱贫户3086户10400人，三类监测对象385户1298人），户均增收1000元以上。</t>
        </is>
      </c>
      <c r="O198" s="162" t="inlineStr">
        <is>
          <t>带动辣椒销售、带动务工就业</t>
        </is>
      </c>
      <c r="P198" s="528" t="n">
        <v>42462</v>
      </c>
      <c r="Q198" s="151" t="inlineStr">
        <is>
          <t>否</t>
        </is>
      </c>
      <c r="R198" s="151" t="inlineStr">
        <is>
          <t>否</t>
        </is>
      </c>
      <c r="S198" s="151" t="inlineStr">
        <is>
          <t>否</t>
        </is>
      </c>
      <c r="T198" s="151" t="inlineStr">
        <is>
          <t>会泽县农业农村局（产业）</t>
        </is>
      </c>
      <c r="U198" s="151" t="inlineStr">
        <is>
          <t>乐业镇人民政府</t>
        </is>
      </c>
      <c r="V198" s="151" t="inlineStr">
        <is>
          <t>是</t>
        </is>
      </c>
      <c r="W198" s="568" t="n">
        <v>46082</v>
      </c>
      <c r="X198" s="569" t="n">
        <v>46357</v>
      </c>
      <c r="Y198" s="151" t="n"/>
      <c r="Z198" s="544" t="n"/>
    </row>
    <row r="199" ht="224" customFormat="1" customHeight="1" s="507">
      <c r="A199" s="151" t="n">
        <v>193</v>
      </c>
      <c r="B199" s="151" t="inlineStr">
        <is>
          <t>产业发展</t>
        </is>
      </c>
      <c r="C199" s="151" t="inlineStr">
        <is>
          <t>生产项目</t>
        </is>
      </c>
      <c r="D199" s="151" t="inlineStr">
        <is>
          <t>种植业基地</t>
        </is>
      </c>
      <c r="E199" s="151" t="inlineStr">
        <is>
          <t>乐业镇务嘎村蔬菜育苗大棚建设项目</t>
        </is>
      </c>
      <c r="F199" s="151" t="inlineStr">
        <is>
          <t>乐业镇</t>
        </is>
      </c>
      <c r="G199" s="151" t="inlineStr">
        <is>
          <t>乐业镇务嘎村</t>
        </is>
      </c>
      <c r="H199" s="151" t="inlineStr">
        <is>
          <t>新建</t>
        </is>
      </c>
      <c r="I199" s="162" t="inlineStr">
        <is>
          <t>在乐业镇务嘎村建设蔬菜育苗温棚50亩（不破坏耕作层，不改变土地性质，不对土地硬化），主要建设内容：以8米宽为个体的温棚连体组合成一片连体棚33350平方米，大棚高度2米，肩高1.8米，立柱40镀锌管，横拉杆20镀锌管，棚头杆10镀锌管，带电动卷膜器，防虫网、遮阳网等；一体化施肥机、配套喷灌管网、电力实施等设备。</t>
        </is>
      </c>
      <c r="J199" s="151">
        <f>K199+L199+M199</f>
        <v/>
      </c>
      <c r="K199" s="151" t="n">
        <v>200</v>
      </c>
      <c r="L199" s="151" t="n"/>
      <c r="M199" s="151" t="n"/>
      <c r="N199" s="162" t="inlineStr">
        <is>
          <t>1.通过项目实施，建设标准化蔬菜育苗基地，进一步夯实乐业镇农田基础设施，大力带动蔬菜种植，带动农户产业增收，受益农户243户 789人，其中脱贫户121户405人，不稳定户、边缘致贫户、其他农村低收入群体87户265人。2.项目建设期间，该村有技术的群众可以到工地就地务工，增加一定的务工收入。3.项目建成解决蔬菜育苗条件，缩短育苗、和种植周期，并带动务嘎村周边露地种植1000余亩特色蔬菜，有效扩大蔬菜种植面积，提高蔬菜种植品质；4.吸引企业入驻，以资产租赁的方式，每年为村集体经济增加收入5万元。</t>
        </is>
      </c>
      <c r="O199" s="162" t="inlineStr">
        <is>
          <t>带动务工就业</t>
        </is>
      </c>
      <c r="P199" s="528" t="n">
        <v>789</v>
      </c>
      <c r="Q199" s="151" t="inlineStr">
        <is>
          <t>否</t>
        </is>
      </c>
      <c r="R199" s="151" t="inlineStr">
        <is>
          <t>否</t>
        </is>
      </c>
      <c r="S199" s="151" t="inlineStr">
        <is>
          <t>否</t>
        </is>
      </c>
      <c r="T199" s="151" t="inlineStr">
        <is>
          <t>会泽县农业农村局（产业）</t>
        </is>
      </c>
      <c r="U199" s="151" t="inlineStr">
        <is>
          <t>乐业镇人民政府</t>
        </is>
      </c>
      <c r="V199" s="151" t="inlineStr">
        <is>
          <t>是</t>
        </is>
      </c>
      <c r="W199" s="568" t="n">
        <v>46082</v>
      </c>
      <c r="X199" s="569" t="n">
        <v>46357</v>
      </c>
      <c r="Y199" s="151" t="n"/>
      <c r="Z199" s="544" t="n"/>
    </row>
    <row r="200" ht="174" customFormat="1" customHeight="1" s="507">
      <c r="A200" s="151" t="n">
        <v>194</v>
      </c>
      <c r="B200" s="151" t="inlineStr">
        <is>
          <t>产业发展</t>
        </is>
      </c>
      <c r="C200" s="151" t="inlineStr">
        <is>
          <t>生产项目</t>
        </is>
      </c>
      <c r="D200" s="151" t="inlineStr">
        <is>
          <t>种植业基地</t>
        </is>
      </c>
      <c r="E200" s="151" t="inlineStr">
        <is>
          <t>乐业镇辣椒提质增效试点项目</t>
        </is>
      </c>
      <c r="F200" s="151" t="inlineStr">
        <is>
          <t>乐业镇</t>
        </is>
      </c>
      <c r="G200" s="151" t="inlineStr">
        <is>
          <t>乐业、务嘎、阿布卡、丫口二顺村</t>
        </is>
      </c>
      <c r="H200" s="151" t="inlineStr">
        <is>
          <t>新建</t>
        </is>
      </c>
      <c r="I200" s="162" t="inlineStr">
        <is>
          <t>实施辣椒提质增效1000亩。施用微生物有机肥1500吨，对项目区土壤进行深翻整地。通过对土壤进行深翻，施用微生物肥料促进农药分解，改善土壤理化性质，增加群众种植辣椒积极性。</t>
        </is>
      </c>
      <c r="J200" s="151">
        <f>K200+L200+M200</f>
        <v/>
      </c>
      <c r="K200" s="151" t="n">
        <v>300</v>
      </c>
      <c r="L200" s="151" t="n"/>
      <c r="M200" s="151" t="n"/>
      <c r="N200" s="162" t="inlineStr">
        <is>
          <t>通过物理及化学干预，对土壤进行深翻，施用微生物肥料、施用多硫化钙、多硫化钠等促进西玛津等均三氮苯类农药分解，逐步解决土壤问题，增加群众种植辣椒积极性，增加辣椒产量。项目建成后，将涉及全镇25个行政村总户数22300户77759人（其中脱贫户5092户19219人，三类监测对象857户3165人），户均增收1000元以上。</t>
        </is>
      </c>
      <c r="O200" s="162" t="inlineStr">
        <is>
          <t>带动群众种植辣椒积极性，增加辣椒产量</t>
        </is>
      </c>
      <c r="P200" s="528" t="n">
        <v>77759</v>
      </c>
      <c r="Q200" s="151" t="inlineStr">
        <is>
          <t>是</t>
        </is>
      </c>
      <c r="R200" s="151" t="inlineStr">
        <is>
          <t>否</t>
        </is>
      </c>
      <c r="S200" s="151" t="inlineStr">
        <is>
          <t>否</t>
        </is>
      </c>
      <c r="T200" s="151" t="inlineStr">
        <is>
          <t>会泽县农业农村局（产业）</t>
        </is>
      </c>
      <c r="U200" s="151" t="inlineStr">
        <is>
          <t>乐业镇人民政府</t>
        </is>
      </c>
      <c r="V200" s="151" t="inlineStr">
        <is>
          <t>是</t>
        </is>
      </c>
      <c r="W200" s="568" t="n">
        <v>46082</v>
      </c>
      <c r="X200" s="569" t="n">
        <v>46357</v>
      </c>
      <c r="Y200" s="151" t="n"/>
      <c r="Z200" s="544" t="n"/>
    </row>
    <row r="201" ht="168" customFormat="1" customHeight="1" s="507">
      <c r="A201" s="151" t="n">
        <v>195</v>
      </c>
      <c r="B201" s="151" t="inlineStr">
        <is>
          <t>产业发展</t>
        </is>
      </c>
      <c r="C201" s="151" t="inlineStr">
        <is>
          <t>加工流通</t>
        </is>
      </c>
      <c r="D201" s="151" t="inlineStr">
        <is>
          <t>加工业</t>
        </is>
      </c>
      <c r="E201" s="151" t="inlineStr">
        <is>
          <t>乐业镇鲁珠村辣椒仓储冷链建设项目</t>
        </is>
      </c>
      <c r="F201" s="151" t="inlineStr">
        <is>
          <t>乐业镇</t>
        </is>
      </c>
      <c r="G201" s="151" t="inlineStr">
        <is>
          <t>鲁珠村</t>
        </is>
      </c>
      <c r="H201" s="151" t="inlineStr">
        <is>
          <t>新建</t>
        </is>
      </c>
      <c r="I201" s="162" t="inlineStr">
        <is>
          <t>建辣椒仓储冷链厂房1500平方米。其中冷库面积1000平方米，容积8000立方米；仓库500平方米；配套冷水电、消防等设施。</t>
        </is>
      </c>
      <c r="J201" s="151">
        <f>K201+L201+M201</f>
        <v/>
      </c>
      <c r="K201" s="151" t="n">
        <v>400</v>
      </c>
      <c r="L201" s="151" t="n"/>
      <c r="M201" s="151" t="n"/>
      <c r="N201" s="162" t="inlineStr">
        <is>
          <t>根据乐业镇辣椒产业发展布局，解决老乐业片区辣椒加工、仓储不足问题，进一步延伸辣椒产业链。涉及辖区内10个行政村总户数6424户21650人（其中脱贫户1812户61063人，三类监测对象218户732人）户均增收1000元以上。项目建成后，以资产租赁的方式，由企业经营管理，每年为村集体经济增加收益9万元。</t>
        </is>
      </c>
      <c r="O201" s="162" t="inlineStr">
        <is>
          <t>土地流转、带动务工就业</t>
        </is>
      </c>
      <c r="P201" s="528" t="n">
        <v>21650</v>
      </c>
      <c r="Q201" s="151" t="inlineStr">
        <is>
          <t>否</t>
        </is>
      </c>
      <c r="R201" s="151" t="inlineStr">
        <is>
          <t>否</t>
        </is>
      </c>
      <c r="S201" s="151" t="inlineStr">
        <is>
          <t>否</t>
        </is>
      </c>
      <c r="T201" s="151" t="inlineStr">
        <is>
          <t>会泽县农业农村局（产业）</t>
        </is>
      </c>
      <c r="U201" s="151" t="inlineStr">
        <is>
          <t>乐业镇人民政府</t>
        </is>
      </c>
      <c r="V201" s="151" t="inlineStr">
        <is>
          <t>是</t>
        </is>
      </c>
      <c r="W201" s="568" t="n">
        <v>46082</v>
      </c>
      <c r="X201" s="569" t="n">
        <v>46357</v>
      </c>
      <c r="Y201" s="151" t="n"/>
      <c r="Z201" s="544" t="n"/>
    </row>
    <row r="202" ht="157" customFormat="1" customHeight="1" s="507">
      <c r="A202" s="151" t="n">
        <v>196</v>
      </c>
      <c r="B202" s="151" t="inlineStr">
        <is>
          <t>产业发展</t>
        </is>
      </c>
      <c r="C202" s="151" t="inlineStr">
        <is>
          <t>生产项目</t>
        </is>
      </c>
      <c r="D202" s="151" t="inlineStr">
        <is>
          <t>种植业基地</t>
        </is>
      </c>
      <c r="E202" s="151" t="inlineStr">
        <is>
          <t>会泽县马铃薯品种提纯复壮及种质资源保存库建设项目</t>
        </is>
      </c>
      <c r="F202" s="151" t="inlineStr">
        <is>
          <t>会泽县金钟街道</t>
        </is>
      </c>
      <c r="G202" s="151" t="inlineStr">
        <is>
          <t>石鼓村</t>
        </is>
      </c>
      <c r="H202" s="151" t="inlineStr">
        <is>
          <t>新建</t>
        </is>
      </c>
      <c r="I202" s="162" t="inlineStr">
        <is>
          <t>为了加快推进国家级种薯基地县建设，对在会泽有推广价值的品种进行提纯复壮，适度扩繁推广，同时对部分品种进行脱毒繁殖保存待用，从而提高我县种薯质量，提升会泽县马铃薯种薯质量，促进马铃薯产业稳定健康发展，需新建马铃薯品种提纯复壮及种质资源保存库1座，面积约600平方米（使用面积约600平方米，占地约300平方米），项目建成后每年可提供马铃薯等脱毒组培苗100万苗，进一步改良和提升会泽县马铃薯种薯质量，促进农业增产增收。</t>
        </is>
      </c>
      <c r="J202" s="151">
        <f>K202+L202+M202</f>
        <v/>
      </c>
      <c r="K202" s="151" t="n">
        <v>250</v>
      </c>
      <c r="L202" s="151" t="n"/>
      <c r="M202" s="151" t="n"/>
      <c r="N202" s="162" t="inlineStr">
        <is>
          <t>对在县内有推广价值的品种进行提纯复壮和适度扩繁保存，为马铃薯产业健康稳定发展，农业增产增收提供基础保障。每年可为农户提供优质脱毒马铃薯种苗100万苗或是原原种300万粒，可满足600亩原种基地种源，项目覆盖直接受益人口90户，270人。</t>
        </is>
      </c>
      <c r="O202" s="162" t="inlineStr">
        <is>
          <t>带产业发展，提高受益农户收入水平</t>
        </is>
      </c>
      <c r="P202" s="528" t="n">
        <v>270</v>
      </c>
      <c r="Q202" s="151" t="inlineStr">
        <is>
          <t>否</t>
        </is>
      </c>
      <c r="R202" s="151" t="inlineStr">
        <is>
          <t>否</t>
        </is>
      </c>
      <c r="S202" s="151" t="inlineStr">
        <is>
          <t>是</t>
        </is>
      </c>
      <c r="T202" s="151" t="inlineStr">
        <is>
          <t>会泽县农业农村局（产业）</t>
        </is>
      </c>
      <c r="U202" s="151" t="inlineStr">
        <is>
          <t>会泽县优质农产品开发有限责任公司</t>
        </is>
      </c>
      <c r="V202" s="151" t="inlineStr">
        <is>
          <t>是</t>
        </is>
      </c>
      <c r="W202" s="568" t="n">
        <v>46082</v>
      </c>
      <c r="X202" s="569" t="n">
        <v>46357</v>
      </c>
      <c r="Y202" s="151" t="n"/>
      <c r="Z202" s="544" t="n"/>
    </row>
    <row r="203" ht="246" customFormat="1" customHeight="1" s="507">
      <c r="A203" s="151" t="n">
        <v>197</v>
      </c>
      <c r="B203" s="151" t="inlineStr">
        <is>
          <t>产业发展</t>
        </is>
      </c>
      <c r="C203" s="151" t="inlineStr">
        <is>
          <t>加工流通</t>
        </is>
      </c>
      <c r="D203" s="151" t="inlineStr">
        <is>
          <t>加工业</t>
        </is>
      </c>
      <c r="E203" s="151" t="inlineStr">
        <is>
          <t>会泽县燕麦深加工技术研发项目</t>
        </is>
      </c>
      <c r="F203" s="151" t="inlineStr">
        <is>
          <t>会泽县</t>
        </is>
      </c>
      <c r="G203" s="151" t="n"/>
      <c r="H203" s="151" t="inlineStr">
        <is>
          <t>新建</t>
        </is>
      </c>
      <c r="I203" s="162" t="inlineStr">
        <is>
          <t>为促进会泽燕麦产业发展，通过不断延链补链，实现燕麦产业全产业链发展，促进广大燕麦种植增收，计划与北京林业大学合作，通过购买技术服务方式，开展燕麦精深加工技术研发，提高产业附加值，解决燕麦增产不增收的问题。具体项目研发内容包括：1.研发3种速饮燕麦饮料：包括纯燕麦饮料、燕麦核桃饮料、燕麦咖啡饮料生产工艺及配方；2.研发1种燕麦即食粉：包括研究工艺流程、关键参数及配方；3.研发1种燕麦方便食品：包括提供工艺流程及工艺参数；4.研发1项燕麦高效脱皮技术：包括研究燕麦快速、高脱皮率技术等。研究成果标准：燕麦粉符合农业行业标准NY/T 892-2025或制定企业标准；燕麦饮料配套标准：水量可调，浓度可调、温度可调；燕麦方便食品标准：油脂含量&lt;10%，并制定企业标准；燕麦脱皮配套标准：脱皮率&gt;95%。</t>
        </is>
      </c>
      <c r="J203" s="151">
        <f>K203+L203+M203</f>
        <v/>
      </c>
      <c r="K203" s="151" t="n">
        <v>80</v>
      </c>
      <c r="L203" s="151" t="n"/>
      <c r="M203" s="151" t="n"/>
      <c r="N203" s="162" t="inlineStr">
        <is>
          <t>通过技术研发与储备，提升燕麦加工链条的技术水平，为我县燕麦产业健康发展提供技术保障。每年可带动60户燕麦种植者提高收益，带动20人直接从事相关产业，覆盖受益人口200人。</t>
        </is>
      </c>
      <c r="O203" s="162" t="inlineStr">
        <is>
          <t>带产业发展，动务工就业</t>
        </is>
      </c>
      <c r="P203" s="528" t="n">
        <v>200</v>
      </c>
      <c r="Q203" s="151" t="inlineStr">
        <is>
          <t>否</t>
        </is>
      </c>
      <c r="R203" s="151" t="inlineStr">
        <is>
          <t>否</t>
        </is>
      </c>
      <c r="S203" s="151" t="inlineStr">
        <is>
          <t>是</t>
        </is>
      </c>
      <c r="T203" s="151" t="inlineStr">
        <is>
          <t>会泽县农业农村局（产业）</t>
        </is>
      </c>
      <c r="U203" s="151" t="inlineStr">
        <is>
          <t>会泽县优质农产品开发有限责任公司</t>
        </is>
      </c>
      <c r="V203" s="151" t="inlineStr">
        <is>
          <t>是</t>
        </is>
      </c>
      <c r="W203" s="568" t="n">
        <v>46082</v>
      </c>
      <c r="X203" s="569" t="n">
        <v>46357</v>
      </c>
      <c r="Y203" s="151" t="n"/>
      <c r="Z203" s="544" t="n"/>
    </row>
    <row r="204" ht="151" customFormat="1" customHeight="1" s="507">
      <c r="A204" s="151" t="n">
        <v>198</v>
      </c>
      <c r="B204" s="151" t="inlineStr">
        <is>
          <t>产业发展</t>
        </is>
      </c>
      <c r="C204" s="151" t="inlineStr">
        <is>
          <t>生产项目</t>
        </is>
      </c>
      <c r="D204" s="151" t="inlineStr">
        <is>
          <t>种植业基地</t>
        </is>
      </c>
      <c r="E204" s="151" t="inlineStr">
        <is>
          <t>鲁纳乡哈克村鲜切花种植基地项目</t>
        </is>
      </c>
      <c r="F204" s="151" t="inlineStr">
        <is>
          <t>鲁纳乡</t>
        </is>
      </c>
      <c r="G204" s="151" t="inlineStr">
        <is>
          <t>哈克村</t>
        </is>
      </c>
      <c r="H204" s="151" t="inlineStr">
        <is>
          <t>新建</t>
        </is>
      </c>
      <c r="I204" s="162" t="inlineStr">
        <is>
          <t>鲁纳乡哈克村鲜切花种植基地项目：（1）1千千伏安变压器6台，投资150万元；（2）35千伏输电线路12千米，投资450万元；（3）500立方米蓄水池2个投资50万元、200立方米蓄水池4个投资60万元；（4）抽水泵1台，DN100镀锌钢管抽水管道18千米，投资190万元；（5）道路硬化长1.6千米，均宽4.5米，投资100万元；总投资1000万元。</t>
        </is>
      </c>
      <c r="J204" s="151">
        <f>K204+L204+M204</f>
        <v/>
      </c>
      <c r="K204" s="151" t="n">
        <v>400</v>
      </c>
      <c r="L204" s="151" t="n"/>
      <c r="M204" s="151" t="n"/>
      <c r="N204" s="162" t="inlineStr">
        <is>
          <t>改善哈克村鲜切花种植基地配套基础设施，项目建成后形成的资产归哈克村委会所有，通过与生产经营主体合作经营，年增加村集体经济收入3万元，带动群众就近务工700人左右；带动农户700户1980人（其中三类检测对象60户130人），户均增收10000元。</t>
        </is>
      </c>
      <c r="O204" s="162" t="inlineStr">
        <is>
          <t>带产业发展，动务工就业</t>
        </is>
      </c>
      <c r="P204" s="528" t="n">
        <v>1980</v>
      </c>
      <c r="Q204" s="151" t="inlineStr">
        <is>
          <t>否</t>
        </is>
      </c>
      <c r="R204" s="151" t="inlineStr">
        <is>
          <t>否</t>
        </is>
      </c>
      <c r="S204" s="151" t="inlineStr">
        <is>
          <t>否</t>
        </is>
      </c>
      <c r="T204" s="151" t="inlineStr">
        <is>
          <t>会泽县农业农村局（产业）</t>
        </is>
      </c>
      <c r="U204" s="151" t="inlineStr">
        <is>
          <t>鲁纳乡人民政府</t>
        </is>
      </c>
      <c r="V204" s="151" t="inlineStr">
        <is>
          <t>是</t>
        </is>
      </c>
      <c r="W204" s="568" t="n">
        <v>46082</v>
      </c>
      <c r="X204" s="569" t="n">
        <v>46357</v>
      </c>
      <c r="Y204" s="151" t="n"/>
      <c r="Z204" s="544" t="n"/>
    </row>
    <row r="205" ht="306" customFormat="1" customHeight="1" s="507">
      <c r="A205" s="151" t="n">
        <v>199</v>
      </c>
      <c r="B205" s="151" t="inlineStr">
        <is>
          <t>产业发展</t>
        </is>
      </c>
      <c r="C205" s="151" t="inlineStr">
        <is>
          <t>生产项目</t>
        </is>
      </c>
      <c r="D205" s="151" t="inlineStr">
        <is>
          <t>休闲农业与乡村旅游</t>
        </is>
      </c>
      <c r="E205" s="151" t="inlineStr">
        <is>
          <t>老厂乡老厂村乡村旅游基础设施建设项目</t>
        </is>
      </c>
      <c r="F205" s="151" t="inlineStr">
        <is>
          <t>老厂乡</t>
        </is>
      </c>
      <c r="G205" s="151" t="inlineStr">
        <is>
          <t>老厂村</t>
        </is>
      </c>
      <c r="H205" s="151" t="inlineStr">
        <is>
          <t>新建</t>
        </is>
      </c>
      <c r="I205" s="522" t="inlineStr">
        <is>
          <t>（一）农文旅产业发展建设（经营性资产）。1.在老厂乡老厂村新建民宿4户，每户200平方米，共800平方米，投资概算200万元；2.新建漂流游客服务站2个共80平方米，配套相应设施设备，投资概算50万元；3.新建智能停车场，包含停车场岗亭1个，安装停车场智慧系统1套、停车配套设施，投资概算40万元。
（二）基础设施建设（公益性资产）1.新建自助补给点、休息点及相应配套设施，建设内容含：原有墙面加固、室内地坪硬化1100平方米、水电改造、石凳桌椅12套、打卡歇脚点6个（其中上下山栈道5个）及临时小公厕1个，投资概算95万；2.改造老厂乡游客服务中心配套设施，内容含：室内水电、外墙改造，建设配套休息设施3套、智慧大屏1块，投资概算75万元；3.新建老厂乡回龙谷观景崖混凝土结构旅游公厕1座，面积170平方米，投资概算60万元；4.新建回龙羊养殖圈舍400平方米、砖砌墙面、钢结构配套管理用房200平方米，投资概算60万元；5.铺设直径200毫米PVC管2.5公里，对原有灌溉沟渠进行修复改造，解决群众生产用水，投资概算35万元；6.安装监控、语音导视、沿途智慧提醒、强弱电、室外智慧屏等设施设备及配套设施建设（①安装监控60个②安装语音导视、沿途智慧提醒系统1套、强弱电改造③安装室外智慧屏2套）投资概算100万元。</t>
        </is>
      </c>
      <c r="J205" s="151">
        <f>K205+L205+M205</f>
        <v/>
      </c>
      <c r="K205" s="151" t="n"/>
      <c r="L205" s="151" t="n"/>
      <c r="M205" s="151" t="n">
        <v>715</v>
      </c>
      <c r="N205" s="162" t="inlineStr">
        <is>
          <t>完善乡村旅游产业基础设施，助力农文旅融合发展，经营性资产，收益用于巩固拓展脱贫攻坚成果，增加脱贫群众收入。项目覆盖824户2451人，其中脱贫户177户654人，“三类监测对象”21户96人。</t>
        </is>
      </c>
      <c r="O205" s="162" t="inlineStr">
        <is>
          <t>1.改善村容村貌，提升人居环境；
2.增加村集体经济收入。</t>
        </is>
      </c>
      <c r="P205" s="528" t="inlineStr">
        <is>
          <t>项目覆盖824户2451人，其中脱贫户177户654人，“三类监测对象”21户96人。</t>
        </is>
      </c>
      <c r="Q205" s="151" t="inlineStr">
        <is>
          <t>否</t>
        </is>
      </c>
      <c r="R205" s="151" t="inlineStr">
        <is>
          <t>否</t>
        </is>
      </c>
      <c r="S205" s="151" t="inlineStr">
        <is>
          <t>否</t>
        </is>
      </c>
      <c r="T205" s="151" t="inlineStr">
        <is>
          <t>会泽县农业农村局（沪滇）</t>
        </is>
      </c>
      <c r="U205" s="151" t="inlineStr">
        <is>
          <t>老厂乡人民政府</t>
        </is>
      </c>
      <c r="V205" s="151" t="inlineStr">
        <is>
          <t>是</t>
        </is>
      </c>
      <c r="W205" s="568" t="n">
        <v>46113</v>
      </c>
      <c r="X205" s="569" t="n">
        <v>46357</v>
      </c>
      <c r="Y205" s="151" t="n"/>
      <c r="Z205" s="544" t="n"/>
    </row>
    <row r="206" ht="153" customFormat="1" customHeight="1" s="507">
      <c r="A206" s="151" t="n">
        <v>200</v>
      </c>
      <c r="B206" s="151" t="inlineStr">
        <is>
          <t>产业发展</t>
        </is>
      </c>
      <c r="C206" s="151" t="inlineStr">
        <is>
          <t>生产项目</t>
        </is>
      </c>
      <c r="D206" s="151" t="inlineStr">
        <is>
          <t>休闲农业与乡村旅游</t>
        </is>
      </c>
      <c r="E206" s="151" t="inlineStr">
        <is>
          <t>雨碌乡白彝村大地缝旅游基础设施建设项目</t>
        </is>
      </c>
      <c r="F206" s="151" t="inlineStr">
        <is>
          <t>雨碌乡</t>
        </is>
      </c>
      <c r="G206" s="151" t="inlineStr">
        <is>
          <t>白彝村</t>
        </is>
      </c>
      <c r="H206" s="151" t="inlineStr">
        <is>
          <t>新建</t>
        </is>
      </c>
      <c r="I206" s="162" t="inlineStr">
        <is>
          <t>（一）农文旅产业发展建设（经营性资产）
1.新建河道闸门及拦水坝1200立方米，投资概算172万元；2.修建400平米游客补给休息平台1个，投资概算20万元；3.新建1200平米公共停车场1个，投资概算25万元；4.新建出口游客服务中心200平米，投资概算70万元。
（二）基础设施建设（公益性资产）
1.小铁厂至白彝下高桥路段铺设旅游步道1800米，投资概算378万元；2.新建旅游公厕2座，砖混结构，投资概算30万元。</t>
        </is>
      </c>
      <c r="J206" s="151">
        <f>K206+L206+M206</f>
        <v/>
      </c>
      <c r="K206" s="151" t="n"/>
      <c r="L206" s="151" t="n"/>
      <c r="M206" s="151" t="n">
        <v>695</v>
      </c>
      <c r="N206" s="162" t="inlineStr">
        <is>
          <t>完善乡村旅游产业基础设施，助力农文旅融合发展，经营性资产，收益用于巩固拓展脱贫攻坚成果，增加脱贫群众收入。项目覆盖1569户5403人，其中脱贫对象（监测对象）519户1921人。</t>
        </is>
      </c>
      <c r="O206" s="162" t="inlineStr">
        <is>
          <t>1.改善村容村貌，提升人居环境；
2.增加村集体经济收入。</t>
        </is>
      </c>
      <c r="P206" s="528" t="inlineStr">
        <is>
          <t>项目覆盖1569户5403人，其中脱贫对象（监测对象）519户1921人。</t>
        </is>
      </c>
      <c r="Q206" s="151" t="inlineStr">
        <is>
          <t>否</t>
        </is>
      </c>
      <c r="R206" s="151" t="inlineStr">
        <is>
          <t>否</t>
        </is>
      </c>
      <c r="S206" s="151" t="inlineStr">
        <is>
          <t>否</t>
        </is>
      </c>
      <c r="T206" s="151" t="inlineStr">
        <is>
          <t>会泽县农业农村局（沪滇）</t>
        </is>
      </c>
      <c r="U206" s="151" t="inlineStr">
        <is>
          <t>雨碌乡人民政府</t>
        </is>
      </c>
      <c r="V206" s="151" t="inlineStr">
        <is>
          <t>是</t>
        </is>
      </c>
      <c r="W206" s="568" t="n">
        <v>46113</v>
      </c>
      <c r="X206" s="569" t="n">
        <v>46357</v>
      </c>
      <c r="Y206" s="151" t="n"/>
      <c r="Z206" s="544" t="n"/>
    </row>
    <row r="207" ht="211" customFormat="1" customHeight="1" s="507">
      <c r="A207" s="151" t="n">
        <v>201</v>
      </c>
      <c r="B207" s="151" t="inlineStr">
        <is>
          <t>产业发展</t>
        </is>
      </c>
      <c r="C207" s="151" t="inlineStr">
        <is>
          <t>生产项目</t>
        </is>
      </c>
      <c r="D207" s="151" t="inlineStr">
        <is>
          <t>休闲农业与乡村旅游</t>
        </is>
      </c>
      <c r="E207" s="151" t="inlineStr">
        <is>
          <t>纸厂乡乡村旅游基础设施建设项目</t>
        </is>
      </c>
      <c r="F207" s="151" t="inlineStr">
        <is>
          <t>纸厂乡</t>
        </is>
      </c>
      <c r="G207" s="151" t="inlineStr">
        <is>
          <t>江边村、大石板村</t>
        </is>
      </c>
      <c r="H207" s="151" t="inlineStr">
        <is>
          <t>新建</t>
        </is>
      </c>
      <c r="I207" s="524" t="inlineStr">
        <is>
          <t>一、江边村
（一）农文旅产业发展建设（经营性资产）。1.新建取水加热保温设施设备1套，投资概算100万元；2.新建共享书屋及咖啡屋2间，投资概算70万元；3.新建旅游充电变压器1台，投资概算20万元；
（二）基础设施建设（公益性资产）。1.安装太阳能路灯40盏，投资概算8万元；2.钢结构及外立面改造14户，投资概算140万元；3.新建观光栈道1040平方米，钢钩立柱塑木面层栏杆，塑木面层，栏杆，投资概算170万元；4.安装景区出入口导视系统1个，投资概算25万元。
二、大石板村
（一）农文旅产业发展建设（经营性资产）。1.新建停车场1个，C25混凝土硬化地面（含土方回填），硬化面积1040平方米，投资概算25万元；2.新建旅游充电变压器1台，投资概算20万元；
（二）基础设施建设（公益性资产）。1.安装太阳能路灯60盏，投资概算12万元；2.新建毛石挡墙1170立方米，投资概算50万元；3.新建栈道72米，均宽2米，铺设石块道路170平方米，均宽2米（含护栏等），投资概算20万元；4.安装景区出入口导视系统1个，投资概算25万元。</t>
        </is>
      </c>
      <c r="J207" s="151">
        <f>K207+L207+M207</f>
        <v/>
      </c>
      <c r="K207" s="151" t="n"/>
      <c r="L207" s="151" t="n"/>
      <c r="M207" s="151" t="n">
        <v>685</v>
      </c>
      <c r="N207" s="162" t="inlineStr">
        <is>
          <t>完善乡村旅游产业基础设施，助力农文旅融合发展，经营性资产，收益用于巩固拓展脱贫攻坚成果，增加脱贫群众收入。项目覆盖1273户4202人，其中脱贫户541户2099人，监测对象85户344人。</t>
        </is>
      </c>
      <c r="O207" s="162" t="inlineStr">
        <is>
          <t>1.改善村容村貌，提升人居环境；
2.增加村集体经济收入。</t>
        </is>
      </c>
      <c r="P207" s="528" t="inlineStr">
        <is>
          <t>项目覆盖1273户4202人，其中脱贫户541户2099人，监测对象85户344人。</t>
        </is>
      </c>
      <c r="Q207" s="151" t="inlineStr">
        <is>
          <t>否</t>
        </is>
      </c>
      <c r="R207" s="151" t="inlineStr">
        <is>
          <t>否</t>
        </is>
      </c>
      <c r="S207" s="151" t="inlineStr">
        <is>
          <t>否</t>
        </is>
      </c>
      <c r="T207" s="151" t="inlineStr">
        <is>
          <t>会泽县农业农村局（沪滇）</t>
        </is>
      </c>
      <c r="U207" s="151" t="inlineStr">
        <is>
          <t>纸厂乡人民政府</t>
        </is>
      </c>
      <c r="V207" s="151" t="inlineStr">
        <is>
          <t>是</t>
        </is>
      </c>
      <c r="W207" s="568" t="n">
        <v>46113</v>
      </c>
      <c r="X207" s="569" t="n">
        <v>46357</v>
      </c>
      <c r="Y207" s="151" t="n"/>
      <c r="Z207" s="544" t="n"/>
    </row>
    <row r="208" ht="250" customFormat="1" customHeight="1" s="507">
      <c r="A208" s="151" t="n">
        <v>202</v>
      </c>
      <c r="B208" s="151" t="inlineStr">
        <is>
          <t>产业发展</t>
        </is>
      </c>
      <c r="C208" s="151" t="inlineStr">
        <is>
          <t>加工流通项目</t>
        </is>
      </c>
      <c r="D208" s="151" t="inlineStr">
        <is>
          <t>加工业</t>
        </is>
      </c>
      <c r="E208" s="151" t="inlineStr">
        <is>
          <t>钟屏街道万寿菊精深加工厂建设项目</t>
        </is>
      </c>
      <c r="F208" s="151" t="inlineStr">
        <is>
          <t>钟屏街道</t>
        </is>
      </c>
      <c r="G208" s="151" t="inlineStr">
        <is>
          <t>以则社区</t>
        </is>
      </c>
      <c r="H208" s="151" t="inlineStr">
        <is>
          <t>新建</t>
        </is>
      </c>
      <c r="I208" s="522" t="inlineStr">
        <is>
          <t>1.新建油膏车间（甲类二项）1924平方米，采用门式钢架结构，建筑高度9.95米，概算投资430万元；2.新建油膏仓库（丙类二项）1207平方米，建筑高度6.6米，采用门式钢架结构，概算投资205万元；3.新建溶剂装置（甲类二项）133.56平方米，建筑高度4.9米，采用门式钢架结构，概算投资23万元；4.新建事故水池5000立方米，建筑高度4.9米，钢筋混凝土剪刀墙结构，门式钢架层面，概算投资250万元；5.新建冷却水循环池200立方米，钢筋混凝土剪刀墙结构，概算投资12万元；6.成品消防水池540立方米及消防设施设备，概算投资65万元；7.厂区地坪硬化2373立方米，10公分厚碎石垫层+20公分厚C30混凝土硬化，概算投资30万元；8.新建630千伏安变压器1台，概算投资35万元；9.新建围墙700米，厂区大门2道，概算投资50万元；10.新建地下溶剂储存池，混凝土浇筑，150平方米，地下深5米，投资概算45万；11.新建30立方米不绣钢溶剂储存罐体两个，投资概算75万元；12.新建化验室120平方米，投资概算15万元；13.新建污水处理系统、设备及设备用房80平方米，投资概算65万元。</t>
        </is>
      </c>
      <c r="J208" s="151">
        <f>K208+L208+M208</f>
        <v/>
      </c>
      <c r="K208" s="151" t="n"/>
      <c r="L208" s="151" t="n"/>
      <c r="M208" s="151" t="n">
        <v>1300</v>
      </c>
      <c r="N208" s="162" t="inlineStr">
        <is>
          <t>完善万寿菊精深加工产业配套基础设施，延伸产业链，提高产品附加值，增加村集体经济50万元。吸纳用工200人，项目覆盖1370户4916人，其中（脱贫）监测对象502户1982人。</t>
        </is>
      </c>
      <c r="O208" s="162" t="inlineStr">
        <is>
          <t>1.增加村集体经济收益；
2.吸纳群众就近就业。</t>
        </is>
      </c>
      <c r="P208" s="528" t="inlineStr">
        <is>
          <t>吸纳用工200人，项目覆盖1370户4916 人，其中（脱贫）监测对象502户1982人。</t>
        </is>
      </c>
      <c r="Q208" s="151" t="inlineStr">
        <is>
          <t>否</t>
        </is>
      </c>
      <c r="R208" s="151" t="inlineStr">
        <is>
          <t>否</t>
        </is>
      </c>
      <c r="S208" s="151" t="inlineStr">
        <is>
          <t>是</t>
        </is>
      </c>
      <c r="T208" s="151" t="inlineStr">
        <is>
          <t>会泽县农业农村局（沪滇）</t>
        </is>
      </c>
      <c r="U208" s="151" t="inlineStr">
        <is>
          <t>钟屏街道办事处</t>
        </is>
      </c>
      <c r="V208" s="151" t="inlineStr">
        <is>
          <t>是</t>
        </is>
      </c>
      <c r="W208" s="568" t="n">
        <v>46113</v>
      </c>
      <c r="X208" s="569" t="n">
        <v>46357</v>
      </c>
      <c r="Y208" s="151" t="n"/>
      <c r="Z208" s="544" t="n"/>
    </row>
    <row r="209" ht="211" customFormat="1" customHeight="1" s="507">
      <c r="A209" s="151" t="n">
        <v>203</v>
      </c>
      <c r="B209" s="151" t="inlineStr">
        <is>
          <t>产业发展</t>
        </is>
      </c>
      <c r="C209" s="151" t="inlineStr">
        <is>
          <t>生产项目</t>
        </is>
      </c>
      <c r="D209" s="151" t="inlineStr">
        <is>
          <t>休闲农业与乡村旅游</t>
        </is>
      </c>
      <c r="E209" s="151" t="inlineStr">
        <is>
          <t>娜姑镇白雾村农文旅融合发展基础设施建设项目</t>
        </is>
      </c>
      <c r="F209" s="151" t="inlineStr">
        <is>
          <t>娜姑镇</t>
        </is>
      </c>
      <c r="G209" s="151" t="inlineStr">
        <is>
          <t>白雾村</t>
        </is>
      </c>
      <c r="H209" s="151" t="inlineStr">
        <is>
          <t>新建</t>
        </is>
      </c>
      <c r="I209" s="162" t="inlineStr">
        <is>
          <t>1.安装整套景区智慧导览图、指示牌、景点介绍牌、交通警示牌、公共服务设施等标识标牌约160块，投资概算20万元；2.对陈家大院1号院古建筑群进行保护性修缮和提升改造（含墙面、屋面、门窗、水电、消防等），1200平方米，投资概算300万元；3.对村内核心区及主要游览线路沿线进行风貌统一整治，30户民居瓦屋顶维修6000平方米，16户民居墙面维修3200平方米，更换12户民居木门12道，木窗26道；购置安装环卫垃圾箱6组，投资概算180万元；4.对咸通街内公有产权房屋进行提升改造（对墙面、屋面、门窗进行结构性修复、配置完整消防设施系统，水、电改造）1000平方米，投资概算120万元；5.钢木结构加固管理用房，投资概算30万元。</t>
        </is>
      </c>
      <c r="J209" s="151">
        <f>K209+L209+M209</f>
        <v/>
      </c>
      <c r="K209" s="151" t="n"/>
      <c r="L209" s="151" t="n"/>
      <c r="M209" s="151" t="n">
        <v>650</v>
      </c>
      <c r="N209" s="162" t="inlineStr">
        <is>
          <t>完善乡村旅游产业基础设施，助力农文旅融合发展，经营性资产，收益用于巩固拓展脱贫攻坚成果，增加脱贫群众收入。吸纳用工40人，项目覆盖520户2069人。</t>
        </is>
      </c>
      <c r="O209" s="162" t="inlineStr">
        <is>
          <t>1.改善村容村貌，提升人居环境；
2.增加村集体经济收入。</t>
        </is>
      </c>
      <c r="P209" s="528" t="inlineStr">
        <is>
          <t>吸纳用工40人，项目覆盖520户2069人。</t>
        </is>
      </c>
      <c r="Q209" s="151" t="inlineStr">
        <is>
          <t>否</t>
        </is>
      </c>
      <c r="R209" s="151" t="inlineStr">
        <is>
          <t>否</t>
        </is>
      </c>
      <c r="S209" s="151" t="inlineStr">
        <is>
          <t>否</t>
        </is>
      </c>
      <c r="T209" s="151" t="inlineStr">
        <is>
          <t>会泽县农业农村局（沪滇）</t>
        </is>
      </c>
      <c r="U209" s="151" t="inlineStr">
        <is>
          <t>娜姑镇人民政府</t>
        </is>
      </c>
      <c r="V209" s="151" t="inlineStr">
        <is>
          <t>是</t>
        </is>
      </c>
      <c r="W209" s="568" t="n">
        <v>46113</v>
      </c>
      <c r="X209" s="569" t="n">
        <v>46357</v>
      </c>
      <c r="Y209" s="151" t="n"/>
      <c r="Z209" s="544" t="n"/>
    </row>
    <row r="210" ht="223" customFormat="1" customHeight="1" s="507">
      <c r="A210" s="151" t="n">
        <v>204</v>
      </c>
      <c r="B210" s="151" t="inlineStr">
        <is>
          <t>产业发展</t>
        </is>
      </c>
      <c r="C210" s="151" t="inlineStr">
        <is>
          <t>生产项目</t>
        </is>
      </c>
      <c r="D210" s="151" t="inlineStr">
        <is>
          <t>种植业基地</t>
        </is>
      </c>
      <c r="E210" s="151" t="inlineStr">
        <is>
          <t>大井镇蚂蟥塘村农业灌溉设施完善项目</t>
        </is>
      </c>
      <c r="F210" s="151" t="inlineStr">
        <is>
          <t>大井镇</t>
        </is>
      </c>
      <c r="G210" s="151" t="inlineStr">
        <is>
          <t>蚂蟥塘村</t>
        </is>
      </c>
      <c r="H210" s="151" t="inlineStr">
        <is>
          <t>新建</t>
        </is>
      </c>
      <c r="I210" s="162" t="inlineStr">
        <is>
          <t>1.动力取水口+沉砂池（钢筋混凝土结构），投资概算15万元；2.引水取水口（钢筋混凝土结构），投资概算10万元；3.动力管道Φ426*6毫米螺旋钢管约2200米，投资概算161万元；4.自然能提水设备（15年维护保养）：扬程850米，日提水量400立方米，投资概算270万元；5.输水管道Φ108*6.5毫米无缝钢管约900米，投资概算23万元；Φ108*6毫米无缝钢管约2800米，投资概算56万元；Φ108*4毫米无缝钢管约3900米，投资概算53万元；6.设备房（占地约200平方米，框架结构），投资概算40万元；7.引水管道Φ108*4毫米无缝钢管约850米，投资概算12万元；8.分水管道DN50聚乙烯（PE）管约10000米，投资概算30万元；9.一体化处理设备：每天处理量400立方米，投资概算20万元。</t>
        </is>
      </c>
      <c r="J210" s="151">
        <f>K210+L210+M210</f>
        <v/>
      </c>
      <c r="K210" s="151" t="n"/>
      <c r="L210" s="151" t="n"/>
      <c r="M210" s="151" t="n">
        <v>690</v>
      </c>
      <c r="N210" s="162" t="inlineStr">
        <is>
          <t>完善产业灌溉基础设施，高灌溉效率，增强农作物抗灾能力，提高农作物的产量和品质，促进农业多元化发展，增加农民收入。项目覆盖557户1720人，其中脱贫对象（监测对象）198户757人。</t>
        </is>
      </c>
      <c r="O210" s="162" t="inlineStr">
        <is>
          <t>配套完善灌溉用水基础设施，提高农作物的产量和品质，促进农业多元化发展，增加农民收入。</t>
        </is>
      </c>
      <c r="P210" s="528" t="inlineStr">
        <is>
          <t>项目覆盖557户1720人，其中脱贫对象（监测对象）198户757人。</t>
        </is>
      </c>
      <c r="Q210" s="151" t="inlineStr">
        <is>
          <t>否</t>
        </is>
      </c>
      <c r="R210" s="151" t="inlineStr">
        <is>
          <t>否</t>
        </is>
      </c>
      <c r="S210" s="151" t="inlineStr">
        <is>
          <t>否</t>
        </is>
      </c>
      <c r="T210" s="151" t="inlineStr">
        <is>
          <t>会泽县农业农村局（沪滇）</t>
        </is>
      </c>
      <c r="U210" s="151" t="inlineStr">
        <is>
          <t>大井镇人民政府</t>
        </is>
      </c>
      <c r="V210" s="151" t="inlineStr">
        <is>
          <t>是</t>
        </is>
      </c>
      <c r="W210" s="568" t="n">
        <v>46113</v>
      </c>
      <c r="X210" s="569" t="n">
        <v>46357</v>
      </c>
      <c r="Y210" s="151" t="n"/>
      <c r="Z210" s="544" t="n"/>
    </row>
    <row r="211" ht="188" customFormat="1" customHeight="1" s="507">
      <c r="A211" s="151" t="n">
        <v>205</v>
      </c>
      <c r="B211" s="151" t="inlineStr">
        <is>
          <t>产业发展</t>
        </is>
      </c>
      <c r="C211" s="151" t="inlineStr">
        <is>
          <t>生产项目</t>
        </is>
      </c>
      <c r="D211" s="151" t="inlineStr">
        <is>
          <t>种植业基地</t>
        </is>
      </c>
      <c r="E211" s="151" t="inlineStr">
        <is>
          <t>鲁纳乡白坡村朝阳村产业道路建设项目</t>
        </is>
      </c>
      <c r="F211" s="151" t="inlineStr">
        <is>
          <t>鲁纳乡</t>
        </is>
      </c>
      <c r="G211" s="151" t="inlineStr">
        <is>
          <t>白坡村、朝阳村</t>
        </is>
      </c>
      <c r="H211" s="151" t="inlineStr">
        <is>
          <t>新建</t>
        </is>
      </c>
      <c r="I211" s="162" t="inlineStr">
        <is>
          <t>1.硬化产业道路三条：第一条从白坡村湾子头小组野猫洞起至卢仕金家旁止，长684米；第二条从湾子头小组石丫口起去毛力子箐方向，长420米；第三条从朝阳村下小河起至水坪子止，长1934米，途中填方527立方米。三条道路总长3038米，在原有道路基础上调型，碾压夯实，C25混凝土浇筑路面，宽3.5米，厚20厘米，错车道21个693平方米，硬化面积11326平方米，投资概算136万元；2.在朝阳村下小河罩子河处和大石垭口新建挡墙200立方米，投资概算7万元；3.在白坡村湾子头小组野猫洞至卢仕金家的路途中新建3道钢筋混凝土斜坡滚水坝347平方米，厚15厘米，投资概算7万元。</t>
        </is>
      </c>
      <c r="J211" s="151">
        <f>K211+L211+M211</f>
        <v/>
      </c>
      <c r="K211" s="151" t="n"/>
      <c r="L211" s="151" t="n"/>
      <c r="M211" s="151" t="n">
        <v>150</v>
      </c>
      <c r="N211" s="162" t="inlineStr">
        <is>
          <t>降低生产资料运输成本，支持烤烟、玉米、万寿菊等产业发展。项目覆盖123户507人（其中脱贫户和监测对象41户173人）。</t>
        </is>
      </c>
      <c r="O211" s="162" t="inlineStr">
        <is>
          <t>完善产业道路基础设施，降低生产成本。</t>
        </is>
      </c>
      <c r="P211" s="528" t="inlineStr">
        <is>
          <t>项目覆盖123户507人（其中脱贫户和监测对象41户173人）。</t>
        </is>
      </c>
      <c r="Q211" s="151" t="inlineStr">
        <is>
          <t>否</t>
        </is>
      </c>
      <c r="R211" s="151" t="inlineStr">
        <is>
          <t>否</t>
        </is>
      </c>
      <c r="S211" s="151" t="inlineStr">
        <is>
          <t>否</t>
        </is>
      </c>
      <c r="T211" s="151" t="inlineStr">
        <is>
          <t>会泽县农业农村局（沪滇）</t>
        </is>
      </c>
      <c r="U211" s="151" t="inlineStr">
        <is>
          <t>鲁纳乡人民政府</t>
        </is>
      </c>
      <c r="V211" s="151" t="inlineStr">
        <is>
          <t>是</t>
        </is>
      </c>
      <c r="W211" s="568" t="n">
        <v>46113</v>
      </c>
      <c r="X211" s="569" t="n">
        <v>46357</v>
      </c>
      <c r="Y211" s="151" t="n"/>
      <c r="Z211" s="544" t="n"/>
    </row>
    <row r="212" ht="135" customFormat="1" customHeight="1" s="507">
      <c r="A212" s="151" t="n">
        <v>206</v>
      </c>
      <c r="B212" s="151" t="inlineStr">
        <is>
          <t>产业发展</t>
        </is>
      </c>
      <c r="C212" s="151" t="inlineStr">
        <is>
          <t>生产项目</t>
        </is>
      </c>
      <c r="D212" s="151" t="inlineStr">
        <is>
          <t>种植业基地</t>
        </is>
      </c>
      <c r="E212" s="151" t="inlineStr">
        <is>
          <t>大海乡二道坪村中草药种植配套基础设施建设项目</t>
        </is>
      </c>
      <c r="F212" s="151" t="inlineStr">
        <is>
          <t>大海乡</t>
        </is>
      </c>
      <c r="G212" s="151" t="inlineStr">
        <is>
          <t>二道坪村</t>
        </is>
      </c>
      <c r="H212" s="151" t="inlineStr">
        <is>
          <t>新建</t>
        </is>
      </c>
      <c r="I212" s="162" t="inlineStr">
        <is>
          <t>1.新建取水泵站1座，功率18.5千瓦；取水口取水池1座3立方米，配套闸阀等附属设施，投资概算7万元；
2.架设DN65输水管道22千米，配套闸阀等，投资概算207万元；
3.新建300立方蓄水池2座，投资概算36万元。</t>
        </is>
      </c>
      <c r="J212" s="151">
        <f>K212+L212+M212</f>
        <v/>
      </c>
      <c r="K212" s="151" t="n"/>
      <c r="L212" s="151" t="n"/>
      <c r="M212" s="151" t="n">
        <v>250</v>
      </c>
      <c r="N212" s="162" t="inlineStr">
        <is>
          <t>配套完善中草药种植灌溉设施，充分发挥土地、气候资源优势，因地制宜发展中草药种植产业，促进群众增收。项目覆盖267户1043人（其中脱贫户81户273人，三类监测对象17户55人），预计吸纳就业20余人。</t>
        </is>
      </c>
      <c r="O212" s="162" t="inlineStr">
        <is>
          <t>配套完善中草药种植灌溉设施，发展中草药种植产业。</t>
        </is>
      </c>
      <c r="P212" s="529" t="inlineStr">
        <is>
          <t>项目覆盖267户1043人（其中脱贫户81户273人，三类监测对象17户55人），预计吸纳就业20余人。</t>
        </is>
      </c>
      <c r="Q212" s="151" t="inlineStr">
        <is>
          <t>否</t>
        </is>
      </c>
      <c r="R212" s="151" t="inlineStr">
        <is>
          <t>否</t>
        </is>
      </c>
      <c r="S212" s="151" t="inlineStr">
        <is>
          <t>否</t>
        </is>
      </c>
      <c r="T212" s="151" t="inlineStr">
        <is>
          <t>会泽县农业农村局（沪滇）</t>
        </is>
      </c>
      <c r="U212" s="151" t="inlineStr">
        <is>
          <t>大海乡人民政府</t>
        </is>
      </c>
      <c r="V212" s="151" t="inlineStr">
        <is>
          <t>是</t>
        </is>
      </c>
      <c r="W212" s="568" t="n">
        <v>46113</v>
      </c>
      <c r="X212" s="569" t="n">
        <v>46357</v>
      </c>
      <c r="Y212" s="151" t="n"/>
      <c r="Z212" s="544" t="n"/>
    </row>
    <row r="213" ht="111" customFormat="1" customHeight="1" s="507">
      <c r="A213" s="151" t="n">
        <v>207</v>
      </c>
      <c r="B213" s="151" t="inlineStr">
        <is>
          <t>产业发展</t>
        </is>
      </c>
      <c r="C213" s="151" t="inlineStr">
        <is>
          <t>生产项目</t>
        </is>
      </c>
      <c r="D213" s="151" t="inlineStr">
        <is>
          <t>休闲农业与乡村旅游</t>
        </is>
      </c>
      <c r="E213" s="151" t="inlineStr">
        <is>
          <t>钟屏街道鱼洞社区乡村旅居建设项目</t>
        </is>
      </c>
      <c r="F213" s="151" t="inlineStr">
        <is>
          <t>钟屏街道</t>
        </is>
      </c>
      <c r="G213" s="151" t="inlineStr">
        <is>
          <t>鱼洞社区</t>
        </is>
      </c>
      <c r="H213" s="151" t="inlineStr">
        <is>
          <t>新建</t>
        </is>
      </c>
      <c r="I213" s="162" t="inlineStr">
        <is>
          <t>1.旅居房屋改造提升：改造提升11户沿街民居风貌，外立面改造9900平方米，庭院改造2200平方米，投资概算105万元；
2.以礼河产业道路：新建C20砼道路1000米，硬化面积6000平方米，挡墙1130立方米，投资概算115万元。</t>
        </is>
      </c>
      <c r="J213" s="151">
        <f>K213+L213+M213</f>
        <v/>
      </c>
      <c r="K213" s="151" t="n"/>
      <c r="L213" s="151" t="n"/>
      <c r="M213" s="151" t="n">
        <v>220</v>
      </c>
      <c r="N213" s="162" t="inlineStr">
        <is>
          <t>丰富以濯水乡景区避暑旅居业态，发展乡村旅游产业，推动以礼河乡村旅游经济带发展；带动群众增收。吸纳用工30人，项目覆盖2104户6623人，其中（脱贫）监测对象134户427人。</t>
        </is>
      </c>
      <c r="O213" s="162" t="inlineStr">
        <is>
          <t>1.改善村容村貌，提升人居环境；
2.增加村集体经济收入。</t>
        </is>
      </c>
      <c r="P213" s="529" t="inlineStr">
        <is>
          <t>吸纳用工30人，项目覆盖2104户6623 人，其中（脱贫）监测对象134户427人。</t>
        </is>
      </c>
      <c r="Q213" s="151" t="inlineStr">
        <is>
          <t>否</t>
        </is>
      </c>
      <c r="R213" s="151" t="inlineStr">
        <is>
          <t>否</t>
        </is>
      </c>
      <c r="S213" s="151" t="inlineStr">
        <is>
          <t>否</t>
        </is>
      </c>
      <c r="T213" s="151" t="inlineStr">
        <is>
          <t>会泽县农业农村局（沪滇）</t>
        </is>
      </c>
      <c r="U213" s="151" t="inlineStr">
        <is>
          <t>钟屏街道办事处</t>
        </is>
      </c>
      <c r="V213" s="151" t="inlineStr">
        <is>
          <t>是</t>
        </is>
      </c>
      <c r="W213" s="568" t="n">
        <v>46113</v>
      </c>
      <c r="X213" s="569" t="n">
        <v>46357</v>
      </c>
      <c r="Y213" s="151" t="n"/>
      <c r="Z213" s="544" t="n"/>
    </row>
    <row r="214" ht="87" customFormat="1" customHeight="1" s="507">
      <c r="A214" s="151" t="n">
        <v>208</v>
      </c>
      <c r="B214" s="151" t="inlineStr">
        <is>
          <t>产业发展</t>
        </is>
      </c>
      <c r="C214" s="151" t="inlineStr">
        <is>
          <t>生产项目</t>
        </is>
      </c>
      <c r="D214" s="151" t="inlineStr">
        <is>
          <t>种植业基地</t>
        </is>
      </c>
      <c r="E214" s="151" t="inlineStr">
        <is>
          <t>金钟街道麦地村2组水利基础设施配套项目</t>
        </is>
      </c>
      <c r="F214" s="151" t="inlineStr">
        <is>
          <t>金钟街道</t>
        </is>
      </c>
      <c r="G214" s="151" t="inlineStr">
        <is>
          <t>麦地村</t>
        </is>
      </c>
      <c r="H214" s="151" t="inlineStr">
        <is>
          <t>新建</t>
        </is>
      </c>
      <c r="I214" s="162" t="inlineStr">
        <is>
          <t>新建设50立方米蓄水池3个，安装Φ50PE管2500米，Φ32PE管3500米。</t>
        </is>
      </c>
      <c r="J214" s="151">
        <f>K214+L214+M214</f>
        <v/>
      </c>
      <c r="K214" s="151" t="n">
        <v>38</v>
      </c>
      <c r="L214" s="151" t="n"/>
      <c r="M214" s="151" t="n"/>
      <c r="N214" s="162" t="inlineStr">
        <is>
          <t>工程建成后解决300亩水果种植、农作物种植的灌溉用水问题，带动辖区内农户125户，412人（其中脱贫户18户，81人）。</t>
        </is>
      </c>
      <c r="O214" s="162" t="n"/>
      <c r="P214" s="528" t="n">
        <v>412</v>
      </c>
      <c r="Q214" s="151" t="inlineStr">
        <is>
          <t>否</t>
        </is>
      </c>
      <c r="R214" s="151" t="inlineStr">
        <is>
          <t>否</t>
        </is>
      </c>
      <c r="S214" s="151" t="inlineStr">
        <is>
          <t>否</t>
        </is>
      </c>
      <c r="T214" s="151" t="inlineStr">
        <is>
          <t>会泽县水务局</t>
        </is>
      </c>
      <c r="U214" s="151" t="inlineStr">
        <is>
          <t>金钟街道办事处</t>
        </is>
      </c>
      <c r="V214" s="151" t="inlineStr">
        <is>
          <t>是</t>
        </is>
      </c>
      <c r="W214" s="568" t="n">
        <v>46023</v>
      </c>
      <c r="X214" s="569" t="n">
        <v>46387</v>
      </c>
      <c r="Y214" s="151" t="inlineStr">
        <is>
          <t>水池不占用耕地、林地，不涉及环保、水保</t>
        </is>
      </c>
      <c r="Z214" s="544" t="n"/>
    </row>
    <row r="215" ht="86" customFormat="1" customHeight="1" s="507">
      <c r="A215" s="151" t="n">
        <v>209</v>
      </c>
      <c r="B215" s="151" t="inlineStr">
        <is>
          <t>产业发展</t>
        </is>
      </c>
      <c r="C215" s="151" t="inlineStr">
        <is>
          <t>生产项目</t>
        </is>
      </c>
      <c r="D215" s="151" t="inlineStr">
        <is>
          <t>种植业基地</t>
        </is>
      </c>
      <c r="E215" s="151" t="inlineStr">
        <is>
          <t>金钟街道三家塘村6、7组水利基础设施配套项目</t>
        </is>
      </c>
      <c r="F215" s="151" t="inlineStr">
        <is>
          <t>金钟街道</t>
        </is>
      </c>
      <c r="G215" s="151" t="inlineStr">
        <is>
          <t>三家塘村</t>
        </is>
      </c>
      <c r="H215" s="151" t="inlineStr">
        <is>
          <t>新建</t>
        </is>
      </c>
      <c r="I215" s="162" t="inlineStr">
        <is>
          <t>新建取水坝1座，新建DN50镀锌复合钢管引水管3500米；安装潜水泵1台；新建PE100级Φ50管输水管600米。</t>
        </is>
      </c>
      <c r="J215" s="151">
        <f>K215+L215+M215</f>
        <v/>
      </c>
      <c r="K215" s="151" t="n">
        <v>30</v>
      </c>
      <c r="L215" s="151" t="n"/>
      <c r="M215" s="151" t="n"/>
      <c r="N215" s="162" t="inlineStr">
        <is>
          <t>工程建成后解决800亩耕地灌溉用水问题，带动辖区内农户326户，1044人（其中脱贫户18户，81人）。</t>
        </is>
      </c>
      <c r="O215" s="162" t="n"/>
      <c r="P215" s="528" t="n">
        <v>1044</v>
      </c>
      <c r="Q215" s="151" t="inlineStr">
        <is>
          <t>否</t>
        </is>
      </c>
      <c r="R215" s="151" t="inlineStr">
        <is>
          <t>否</t>
        </is>
      </c>
      <c r="S215" s="151" t="inlineStr">
        <is>
          <t>否</t>
        </is>
      </c>
      <c r="T215" s="151" t="inlineStr">
        <is>
          <t>会泽县水务局</t>
        </is>
      </c>
      <c r="U215" s="151" t="inlineStr">
        <is>
          <t>金钟街道办事处</t>
        </is>
      </c>
      <c r="V215" s="151" t="inlineStr">
        <is>
          <t>是</t>
        </is>
      </c>
      <c r="W215" s="568" t="n">
        <v>46023</v>
      </c>
      <c r="X215" s="569" t="n">
        <v>46387</v>
      </c>
      <c r="Y215" s="151" t="inlineStr">
        <is>
          <t>取水坝不占用耕地、林地，不涉及环保、水保</t>
        </is>
      </c>
      <c r="Z215" s="544" t="n"/>
    </row>
    <row r="216" ht="101" customFormat="1" customHeight="1" s="507">
      <c r="A216" s="151" t="n">
        <v>210</v>
      </c>
      <c r="B216" s="151" t="inlineStr">
        <is>
          <t>产业发展</t>
        </is>
      </c>
      <c r="C216" s="151" t="inlineStr">
        <is>
          <t>生产项目</t>
        </is>
      </c>
      <c r="D216" s="151" t="inlineStr">
        <is>
          <t>种植业基地</t>
        </is>
      </c>
      <c r="E216" s="151" t="inlineStr">
        <is>
          <t>金钟街道乌龙片区人畜饮水应急水源引水工程</t>
        </is>
      </c>
      <c r="F216" s="151" t="inlineStr">
        <is>
          <t>金钟街道</t>
        </is>
      </c>
      <c r="G216" s="151" t="inlineStr">
        <is>
          <t>乌龙社区</t>
        </is>
      </c>
      <c r="H216" s="151" t="inlineStr">
        <is>
          <t>新建</t>
        </is>
      </c>
      <c r="I216" s="162" t="inlineStr">
        <is>
          <t>建设100立方米水池1个2立方米取水池1个，10万元；安装铺设供水管网15000米〔DN150引水管道3500米，DN100引水管道11500米〕，260.5万元；合计概算投资：270.5元。</t>
        </is>
      </c>
      <c r="J216" s="151">
        <f>K216+L216+M216</f>
        <v/>
      </c>
      <c r="K216" s="151" t="n">
        <v>270.5</v>
      </c>
      <c r="L216" s="151" t="n"/>
      <c r="M216" s="151" t="n"/>
      <c r="N216" s="162" t="inlineStr">
        <is>
          <t>工程建成后，进一步巩固提升饮水安全保障水平，提高人民生活水平，解决2000亩耕地灌溉问题；覆盖受益人口1001户3256人，其中脱贫人口43户108人，“三类监测对象”4户13人。</t>
        </is>
      </c>
      <c r="O216" s="162" t="n"/>
      <c r="P216" s="528" t="n">
        <v>3256</v>
      </c>
      <c r="Q216" s="151" t="inlineStr">
        <is>
          <t>否</t>
        </is>
      </c>
      <c r="R216" s="151" t="inlineStr">
        <is>
          <t>否</t>
        </is>
      </c>
      <c r="S216" s="151" t="inlineStr">
        <is>
          <t>否</t>
        </is>
      </c>
      <c r="T216" s="151" t="inlineStr">
        <is>
          <t>会泽县水务局</t>
        </is>
      </c>
      <c r="U216" s="151" t="inlineStr">
        <is>
          <t>金钟街道办事处</t>
        </is>
      </c>
      <c r="V216" s="151" t="inlineStr">
        <is>
          <t>是</t>
        </is>
      </c>
      <c r="W216" s="568" t="n">
        <v>46023</v>
      </c>
      <c r="X216" s="569" t="n">
        <v>46387</v>
      </c>
      <c r="Y216" s="151" t="inlineStr">
        <is>
          <t>水池不占用耕地、林地，不涉及环保、水保</t>
        </is>
      </c>
      <c r="Z216" s="544" t="n"/>
    </row>
    <row r="217" ht="100" customFormat="1" customHeight="1" s="507">
      <c r="A217" s="151" t="n">
        <v>211</v>
      </c>
      <c r="B217" s="151" t="inlineStr">
        <is>
          <t>产业发展</t>
        </is>
      </c>
      <c r="C217" s="151" t="inlineStr">
        <is>
          <t>生产项目</t>
        </is>
      </c>
      <c r="D217" s="151" t="inlineStr">
        <is>
          <t>种植业基地</t>
        </is>
      </c>
      <c r="E217" s="151" t="inlineStr">
        <is>
          <t>金钟街道竹园、乌龙片区人饮及灌溉用水综合引水工程</t>
        </is>
      </c>
      <c r="F217" s="151" t="inlineStr">
        <is>
          <t>金钟街道</t>
        </is>
      </c>
      <c r="G217" s="151" t="inlineStr">
        <is>
          <t>竹园村、乌龙社区</t>
        </is>
      </c>
      <c r="H217" s="151" t="inlineStr">
        <is>
          <t>新建</t>
        </is>
      </c>
      <c r="I217" s="162" t="inlineStr">
        <is>
          <t>建设2立方米取水池2个，2万元；安装铺设供水管网20200米〔DN150×4.5引水无缝钢管道8000米，DN150×4.5引水镀锌钢管道700米，DN100×5.0引水无缝钢管道4000米，DN80×4.5引水无缝钢管道7500米〕，348.86万元；合计概算投资：350.86元。</t>
        </is>
      </c>
      <c r="J217" s="151" t="n">
        <v>350.86</v>
      </c>
      <c r="K217" s="151" t="n">
        <v>350.86</v>
      </c>
      <c r="L217" s="151" t="n"/>
      <c r="M217" s="151" t="n"/>
      <c r="N217" s="162" t="inlineStr">
        <is>
          <t>工程建成后，进一步巩固提升饮水安全保障水平，提高人民生活水平，解决3000亩耕地灌溉问题；覆盖受益人口1567户4963人，其中脱贫人口106户321人，“三类监测对象”13户39人。</t>
        </is>
      </c>
      <c r="O217" s="162" t="n"/>
      <c r="P217" s="528" t="n">
        <v>4965</v>
      </c>
      <c r="Q217" s="151" t="inlineStr">
        <is>
          <t>否</t>
        </is>
      </c>
      <c r="R217" s="151" t="inlineStr">
        <is>
          <t>否</t>
        </is>
      </c>
      <c r="S217" s="151" t="inlineStr">
        <is>
          <t>否</t>
        </is>
      </c>
      <c r="T217" s="151" t="inlineStr">
        <is>
          <t>会泽县水务局</t>
        </is>
      </c>
      <c r="U217" s="151" t="inlineStr">
        <is>
          <t>金钟街道办事处</t>
        </is>
      </c>
      <c r="V217" s="151" t="inlineStr">
        <is>
          <t>是</t>
        </is>
      </c>
      <c r="W217" s="568" t="n">
        <v>46023</v>
      </c>
      <c r="X217" s="569" t="n">
        <v>46387</v>
      </c>
      <c r="Y217" s="151" t="inlineStr">
        <is>
          <t>水池不占用耕地、林地，不涉及环保、水保</t>
        </is>
      </c>
      <c r="Z217" s="544" t="n"/>
    </row>
    <row r="218" ht="97" customFormat="1" customHeight="1" s="507">
      <c r="A218" s="151" t="n">
        <v>212</v>
      </c>
      <c r="B218" s="151" t="inlineStr">
        <is>
          <t>产业发展</t>
        </is>
      </c>
      <c r="C218" s="151" t="inlineStr">
        <is>
          <t>生产项目</t>
        </is>
      </c>
      <c r="D218" s="151" t="inlineStr">
        <is>
          <t>种植业基地</t>
        </is>
      </c>
      <c r="E218" s="151" t="inlineStr">
        <is>
          <t>五星乡黑土村塘房蔬菜、水果种植基础设施水利配套工程</t>
        </is>
      </c>
      <c r="F218" s="151" t="inlineStr">
        <is>
          <t>五星乡</t>
        </is>
      </c>
      <c r="G218" s="151" t="inlineStr">
        <is>
          <t>黑土</t>
        </is>
      </c>
      <c r="H218" s="151" t="inlineStr">
        <is>
          <t>新建</t>
        </is>
      </c>
      <c r="I218" s="162" t="inlineStr">
        <is>
          <t>建设水池6个，94.2万元；安装铺设供水管网35320米〔Φ200-20PE管27620米，DN150-50钢管7700米〕，178.6万元；安装输配水设施、入户配套150套，5.4万元；合计概算投资：278.2万元。</t>
        </is>
      </c>
      <c r="J218" s="151">
        <f>K218+L218+M218</f>
        <v/>
      </c>
      <c r="K218" s="151" t="n">
        <v>278.2</v>
      </c>
      <c r="L218" s="151" t="n"/>
      <c r="M218" s="151" t="n"/>
      <c r="N218" s="162" t="inlineStr">
        <is>
          <t>工程建成后，可解决改善400亩蔬菜、水果种植的灌溉用水问题，覆盖受益人口50户171人饮水安全问题，其中脱贫人口“三类监测对象”16户54人。</t>
        </is>
      </c>
      <c r="O218" s="162" t="n"/>
      <c r="P218" s="528" t="n">
        <v>171</v>
      </c>
      <c r="Q218" s="151" t="inlineStr">
        <is>
          <t>否</t>
        </is>
      </c>
      <c r="R218" s="151" t="inlineStr">
        <is>
          <t>否</t>
        </is>
      </c>
      <c r="S218" s="151" t="inlineStr">
        <is>
          <t>否</t>
        </is>
      </c>
      <c r="T218" s="151" t="inlineStr">
        <is>
          <t>会泽县水务局</t>
        </is>
      </c>
      <c r="U218" s="151" t="inlineStr">
        <is>
          <t>五星乡人民政府</t>
        </is>
      </c>
      <c r="V218" s="151" t="inlineStr">
        <is>
          <t>是</t>
        </is>
      </c>
      <c r="W218" s="568" t="n">
        <v>46023</v>
      </c>
      <c r="X218" s="569" t="n">
        <v>46387</v>
      </c>
      <c r="Y218" s="151" t="inlineStr">
        <is>
          <t>水池不占用耕地、林地，不涉及环保、水保</t>
        </is>
      </c>
      <c r="Z218" s="544" t="n"/>
    </row>
    <row r="219" ht="114" customFormat="1" customHeight="1" s="507">
      <c r="A219" s="151" t="n">
        <v>213</v>
      </c>
      <c r="B219" s="151" t="inlineStr">
        <is>
          <t>产业发展</t>
        </is>
      </c>
      <c r="C219" s="151" t="inlineStr">
        <is>
          <t>生产项目</t>
        </is>
      </c>
      <c r="D219" s="151" t="inlineStr">
        <is>
          <t>种植业基地</t>
        </is>
      </c>
      <c r="E219" s="151" t="inlineStr">
        <is>
          <t>五星乡包谷箐村节坟沟、干松林坪子地烤烟种植基础设施水利配套工程</t>
        </is>
      </c>
      <c r="F219" s="151" t="inlineStr">
        <is>
          <t>五星乡</t>
        </is>
      </c>
      <c r="G219" s="151" t="inlineStr">
        <is>
          <t>包谷箐、干松林</t>
        </is>
      </c>
      <c r="H219" s="151" t="inlineStr">
        <is>
          <t>新建</t>
        </is>
      </c>
      <c r="I219" s="162" t="inlineStr">
        <is>
          <t>建设水池4个，47.1万元；修复沟渠156米、挡墙2道21米100万元，安装铺设供水管网35970米〔Φ160-20PE管33880米，DN200-50钢管2090米〕，164.64万元；安装输配水设施、入户配套190套，6.84万元；合计概算投资：318.58万元。</t>
        </is>
      </c>
      <c r="J219" s="151" t="n">
        <v>318.58</v>
      </c>
      <c r="K219" s="151" t="n">
        <v>318.58</v>
      </c>
      <c r="L219" s="151" t="n"/>
      <c r="M219" s="151" t="n"/>
      <c r="N219" s="162" t="inlineStr">
        <is>
          <t>工程建成后，可解决改善200亩烤烟种植的灌溉问题，覆盖受益人口180户625人，其中脱贫人口“三类监测对象”16户53人。</t>
        </is>
      </c>
      <c r="O219" s="162" t="n"/>
      <c r="P219" s="528" t="n">
        <v>625</v>
      </c>
      <c r="Q219" s="151" t="inlineStr">
        <is>
          <t>否</t>
        </is>
      </c>
      <c r="R219" s="151" t="inlineStr">
        <is>
          <t>否</t>
        </is>
      </c>
      <c r="S219" s="151" t="inlineStr">
        <is>
          <t>否</t>
        </is>
      </c>
      <c r="T219" s="151" t="inlineStr">
        <is>
          <t>会泽县水务局</t>
        </is>
      </c>
      <c r="U219" s="151" t="inlineStr">
        <is>
          <t>五星乡人民政府</t>
        </is>
      </c>
      <c r="V219" s="151" t="inlineStr">
        <is>
          <t>是</t>
        </is>
      </c>
      <c r="W219" s="568" t="n">
        <v>46023</v>
      </c>
      <c r="X219" s="569" t="n">
        <v>46387</v>
      </c>
      <c r="Y219" s="151" t="inlineStr">
        <is>
          <t>水池不占用耕地、林地，不涉及环保、水保</t>
        </is>
      </c>
      <c r="Z219" s="544" t="n"/>
    </row>
    <row r="220" ht="101" customFormat="1" customHeight="1" s="507">
      <c r="A220" s="151" t="n">
        <v>214</v>
      </c>
      <c r="B220" s="151" t="inlineStr">
        <is>
          <t>产业发展</t>
        </is>
      </c>
      <c r="C220" s="151" t="inlineStr">
        <is>
          <t>生产项目</t>
        </is>
      </c>
      <c r="D220" s="151" t="inlineStr">
        <is>
          <t>种植业基地</t>
        </is>
      </c>
      <c r="E220" s="151" t="inlineStr">
        <is>
          <t>迤车镇高笕村基础设施水利配套工程</t>
        </is>
      </c>
      <c r="F220" s="151" t="inlineStr">
        <is>
          <t>迤车镇</t>
        </is>
      </c>
      <c r="G220" s="151" t="inlineStr">
        <is>
          <t>高笕村</t>
        </is>
      </c>
      <c r="H220" s="151" t="inlineStr">
        <is>
          <t>新建</t>
        </is>
      </c>
      <c r="I220" s="162" t="inlineStr">
        <is>
          <t>建设9.9万立方米坝塘一座，安装DN50镀锌管8000米；合计概算投资：2600万元。</t>
        </is>
      </c>
      <c r="J220" s="151">
        <f>K220+L220+M220</f>
        <v/>
      </c>
      <c r="K220" s="151" t="n">
        <v>2000</v>
      </c>
      <c r="L220" s="151" t="n"/>
      <c r="M220" s="151" t="n"/>
      <c r="N220" s="162" t="inlineStr">
        <is>
          <t>工程建成后解决8500亩玉米、洋芋、辣椒、万寿菊等农作物种植的灌溉用水问题，覆盖受益人口1357户4679人饮水安全问题。其中脱贫人口“三类监测对象”249户872人。</t>
        </is>
      </c>
      <c r="O220" s="162" t="n"/>
      <c r="P220" s="528" t="n">
        <v>4679</v>
      </c>
      <c r="Q220" s="151" t="inlineStr">
        <is>
          <t>否</t>
        </is>
      </c>
      <c r="R220" s="151" t="inlineStr">
        <is>
          <t>否</t>
        </is>
      </c>
      <c r="S220" s="151" t="inlineStr">
        <is>
          <t>否</t>
        </is>
      </c>
      <c r="T220" s="151" t="inlineStr">
        <is>
          <t>会泽县水务局</t>
        </is>
      </c>
      <c r="U220" s="151" t="inlineStr">
        <is>
          <t>迤车镇人民政府</t>
        </is>
      </c>
      <c r="V220" s="151" t="inlineStr">
        <is>
          <t>是</t>
        </is>
      </c>
      <c r="W220" s="568" t="n">
        <v>46023</v>
      </c>
      <c r="X220" s="569" t="n">
        <v>46387</v>
      </c>
      <c r="Y220" s="151" t="n"/>
      <c r="Z220" s="544" t="n"/>
    </row>
    <row r="221" ht="93" customFormat="1" customHeight="1" s="507">
      <c r="A221" s="151" t="n">
        <v>215</v>
      </c>
      <c r="B221" s="151" t="inlineStr">
        <is>
          <t>产业发展</t>
        </is>
      </c>
      <c r="C221" s="151" t="inlineStr">
        <is>
          <t>生产项目</t>
        </is>
      </c>
      <c r="D221" s="151" t="inlineStr">
        <is>
          <t>种植业基地</t>
        </is>
      </c>
      <c r="E221" s="151" t="inlineStr">
        <is>
          <t>者海镇玉米产业基地水利配套设施建设项目</t>
        </is>
      </c>
      <c r="F221" s="151" t="inlineStr">
        <is>
          <t>者海镇</t>
        </is>
      </c>
      <c r="G221" s="151" t="inlineStr">
        <is>
          <t>多发村</t>
        </is>
      </c>
      <c r="H221" s="151" t="inlineStr">
        <is>
          <t>新建</t>
        </is>
      </c>
      <c r="I221" s="162" t="inlineStr">
        <is>
          <t>长海子水库引洪渠C25砼防渗处理2800米。</t>
        </is>
      </c>
      <c r="J221" s="151">
        <f>K221+L221+M221</f>
        <v/>
      </c>
      <c r="K221" s="151" t="n">
        <v>98</v>
      </c>
      <c r="L221" s="151" t="n"/>
      <c r="M221" s="151" t="n"/>
      <c r="N221" s="162" t="inlineStr">
        <is>
          <t>项目建成后，可解决5000亩农田灌溉用水问题，覆盖受益人口961户3443人，其中脱贫人口353户1508人，“三类监测对象”16户59人。</t>
        </is>
      </c>
      <c r="O221" s="162" t="n"/>
      <c r="P221" s="528" t="n">
        <v>3443</v>
      </c>
      <c r="Q221" s="151" t="inlineStr">
        <is>
          <t>否</t>
        </is>
      </c>
      <c r="R221" s="151" t="inlineStr">
        <is>
          <t>否</t>
        </is>
      </c>
      <c r="S221" s="151" t="inlineStr">
        <is>
          <t>否</t>
        </is>
      </c>
      <c r="T221" s="151" t="inlineStr">
        <is>
          <t>会泽县水务局</t>
        </is>
      </c>
      <c r="U221" s="151" t="inlineStr">
        <is>
          <t>者海镇人民政府</t>
        </is>
      </c>
      <c r="V221" s="151" t="inlineStr">
        <is>
          <t>是</t>
        </is>
      </c>
      <c r="W221" s="568" t="n">
        <v>46023</v>
      </c>
      <c r="X221" s="569" t="n">
        <v>46387</v>
      </c>
      <c r="Y221" s="519" t="inlineStr">
        <is>
          <t>引洪渠在原沟渠位置施工，不涉及占用耕地、林地及环保、水保</t>
        </is>
      </c>
      <c r="Z221" s="544" t="n"/>
    </row>
    <row r="222" ht="100" customFormat="1" customHeight="1" s="507">
      <c r="A222" s="151" t="n">
        <v>216</v>
      </c>
      <c r="B222" s="151" t="inlineStr">
        <is>
          <t>产业发展</t>
        </is>
      </c>
      <c r="C222" s="151" t="inlineStr">
        <is>
          <t>生产项目</t>
        </is>
      </c>
      <c r="D222" s="151" t="inlineStr">
        <is>
          <t>种植业基地</t>
        </is>
      </c>
      <c r="E222" s="151" t="inlineStr">
        <is>
          <t>新街乡花渔洞水库水源点补水工程</t>
        </is>
      </c>
      <c r="F222" s="151" t="inlineStr">
        <is>
          <t>新街乡</t>
        </is>
      </c>
      <c r="G222" s="151" t="inlineStr">
        <is>
          <t>垴包村</t>
        </is>
      </c>
      <c r="H222" s="151" t="inlineStr">
        <is>
          <t>新建</t>
        </is>
      </c>
      <c r="I222" s="162" t="inlineStr">
        <is>
          <t>新建取水坝1道、新建闸阀井1个、安装DN350钢管9900米、在线流量监测及监控1套、警示标志牌10块、C20镇、支墩400立方米，DN350伸缩节（2.5MPa）30个。资金概算495万元。</t>
        </is>
      </c>
      <c r="J222" s="151">
        <f>K222+L222+M222</f>
        <v/>
      </c>
      <c r="K222" s="151" t="n">
        <v>265</v>
      </c>
      <c r="L222" s="151" t="n"/>
      <c r="M222" s="151" t="n"/>
      <c r="N222" s="162" t="inlineStr">
        <is>
          <t>工程建成后，进一步巩固提升饮水安全保障水平，提高人民生活水平，覆盖受益人口9143户3.2万人，其中脱贫人口“三类监测对象”20户62人。</t>
        </is>
      </c>
      <c r="O222" s="162" t="n"/>
      <c r="P222" s="528" t="n">
        <v>32000</v>
      </c>
      <c r="Q222" s="151" t="inlineStr">
        <is>
          <t>否</t>
        </is>
      </c>
      <c r="R222" s="151" t="inlineStr">
        <is>
          <t>否</t>
        </is>
      </c>
      <c r="S222" s="151" t="inlineStr">
        <is>
          <t>否</t>
        </is>
      </c>
      <c r="T222" s="151" t="inlineStr">
        <is>
          <t>会泽县水务局</t>
        </is>
      </c>
      <c r="U222" s="151" t="inlineStr">
        <is>
          <t>新街乡人民政府</t>
        </is>
      </c>
      <c r="V222" s="151" t="inlineStr">
        <is>
          <t>是</t>
        </is>
      </c>
      <c r="W222" s="568" t="n">
        <v>46023</v>
      </c>
      <c r="X222" s="569" t="n">
        <v>46387</v>
      </c>
      <c r="Y222" s="519" t="inlineStr">
        <is>
          <t>项目不涉及耕地、用林、环保、水保及其他审批手续</t>
        </is>
      </c>
      <c r="Z222" s="544" t="n"/>
    </row>
    <row r="223" ht="87" customFormat="1" customHeight="1" s="507">
      <c r="A223" s="151" t="n">
        <v>217</v>
      </c>
      <c r="B223" s="151" t="inlineStr">
        <is>
          <t>产业发展</t>
        </is>
      </c>
      <c r="C223" s="151" t="inlineStr">
        <is>
          <t>生产项目</t>
        </is>
      </c>
      <c r="D223" s="151" t="inlineStr">
        <is>
          <t>种植业基地</t>
        </is>
      </c>
      <c r="E223" s="151" t="inlineStr">
        <is>
          <t>雨碌乡阳山村山高头小组灌溉用水工程</t>
        </is>
      </c>
      <c r="F223" s="151" t="inlineStr">
        <is>
          <t>雨碌乡</t>
        </is>
      </c>
      <c r="G223" s="151" t="inlineStr">
        <is>
          <t>阳山村</t>
        </is>
      </c>
      <c r="H223" s="151" t="inlineStr">
        <is>
          <t>新建</t>
        </is>
      </c>
      <c r="I223" s="162" t="inlineStr">
        <is>
          <t>建设100立方米水池2个，24万元；安装铺设PE32管供水管网5600米，8万元。合计概算投资：32万元。</t>
        </is>
      </c>
      <c r="J223" s="151">
        <f>K223+L223+M223</f>
        <v/>
      </c>
      <c r="K223" s="151" t="n">
        <v>32</v>
      </c>
      <c r="L223" s="151" t="n"/>
      <c r="M223" s="151" t="n"/>
      <c r="N223" s="162" t="inlineStr">
        <is>
          <t>项目建成后产权归雨碌乡人民政府，可解决500亩烤烟种植的灌溉用水问题，覆盖受益人口104户307人饮水安全问题。其中脱贫人口“三类监测对象”49户134人。</t>
        </is>
      </c>
      <c r="O223" s="162" t="n"/>
      <c r="P223" s="528" t="n">
        <v>307</v>
      </c>
      <c r="Q223" s="151" t="inlineStr">
        <is>
          <t>否</t>
        </is>
      </c>
      <c r="R223" s="151" t="inlineStr">
        <is>
          <t>否</t>
        </is>
      </c>
      <c r="S223" s="151" t="inlineStr">
        <is>
          <t>否</t>
        </is>
      </c>
      <c r="T223" s="151" t="inlineStr">
        <is>
          <t>会泽县水务局</t>
        </is>
      </c>
      <c r="U223" s="151" t="inlineStr">
        <is>
          <t>雨碌乡人民政府</t>
        </is>
      </c>
      <c r="V223" s="151" t="inlineStr">
        <is>
          <t>是</t>
        </is>
      </c>
      <c r="W223" s="568" t="n">
        <v>46023</v>
      </c>
      <c r="X223" s="569" t="n">
        <v>46387</v>
      </c>
      <c r="Y223" s="519" t="inlineStr">
        <is>
          <t>水池不占用耕地、林地，不涉及环保、水保</t>
        </is>
      </c>
      <c r="Z223" s="544" t="n"/>
    </row>
    <row r="224" ht="112" customFormat="1" customHeight="1" s="507">
      <c r="A224" s="151" t="n">
        <v>218</v>
      </c>
      <c r="B224" s="151" t="inlineStr">
        <is>
          <t>产业发展</t>
        </is>
      </c>
      <c r="C224" s="151" t="inlineStr">
        <is>
          <t>生产项目</t>
        </is>
      </c>
      <c r="D224" s="151" t="inlineStr">
        <is>
          <t>种植业基地</t>
        </is>
      </c>
      <c r="E224" s="151" t="inlineStr">
        <is>
          <t>上村乡李子坪村水源点建设工程</t>
        </is>
      </c>
      <c r="F224" s="151" t="inlineStr">
        <is>
          <t>上村乡</t>
        </is>
      </c>
      <c r="G224" s="151" t="inlineStr">
        <is>
          <t>李子坪村</t>
        </is>
      </c>
      <c r="H224" s="151" t="n"/>
      <c r="I224" s="162" t="inlineStr">
        <is>
          <t>新建C15埋石混凝土重力坝，1474.8万元；新建输水主管7.5千米，采用DN250～DN200内外涂塑钢管（壁厚4.0）；新建配水管6.5千米，采用DN200～DN100内外涂塑钢管（壁厚4.0）；新建200立方米高位水池6座。783.8万元；交通工程，153.38万元；其他费用，536.54万元，合计概算投资：3456.23万元。</t>
        </is>
      </c>
      <c r="J224" s="151">
        <f>K224+L224+M224</f>
        <v/>
      </c>
      <c r="K224" s="151" t="n">
        <v>2000</v>
      </c>
      <c r="L224" s="151" t="n"/>
      <c r="M224" s="151" t="n"/>
      <c r="N224" s="162" t="inlineStr">
        <is>
          <t>工程建成后，进一步夯实产业配套基础设施，提高人民生产生活水平，解决改善8900亩农田种植灌溉问题，覆盖受益人口8500户36000人，其中脱贫人口2516户12000人，“三类监测对象”205户840人。</t>
        </is>
      </c>
      <c r="O224" s="162" t="n"/>
      <c r="P224" s="528" t="n">
        <v>36000</v>
      </c>
      <c r="Q224" s="151" t="inlineStr">
        <is>
          <t>否</t>
        </is>
      </c>
      <c r="R224" s="151" t="inlineStr">
        <is>
          <t>否</t>
        </is>
      </c>
      <c r="S224" s="151" t="inlineStr">
        <is>
          <t>否</t>
        </is>
      </c>
      <c r="T224" s="151" t="inlineStr">
        <is>
          <t>会泽县水务局</t>
        </is>
      </c>
      <c r="U224" s="151" t="inlineStr">
        <is>
          <t>上村乡人民政府</t>
        </is>
      </c>
      <c r="V224" s="151" t="inlineStr">
        <is>
          <t>是</t>
        </is>
      </c>
      <c r="W224" s="568" t="n">
        <v>46023</v>
      </c>
      <c r="X224" s="569" t="n">
        <v>46387</v>
      </c>
      <c r="Y224" s="151" t="n"/>
      <c r="Z224" s="544" t="n"/>
    </row>
    <row r="225" ht="85" customFormat="1" customHeight="1" s="507">
      <c r="A225" s="151" t="n">
        <v>219</v>
      </c>
      <c r="B225" s="151" t="inlineStr">
        <is>
          <t>产业发展</t>
        </is>
      </c>
      <c r="C225" s="151" t="inlineStr">
        <is>
          <t>生产项目</t>
        </is>
      </c>
      <c r="D225" s="151" t="inlineStr">
        <is>
          <t>养殖业基地</t>
        </is>
      </c>
      <c r="E225" s="151" t="inlineStr">
        <is>
          <t>老厂乡老厂村养殖场供水管道改网工程</t>
        </is>
      </c>
      <c r="F225" s="151" t="inlineStr">
        <is>
          <t>老厂乡</t>
        </is>
      </c>
      <c r="G225" s="151" t="inlineStr">
        <is>
          <t>老厂村</t>
        </is>
      </c>
      <c r="H225" s="151" t="inlineStr">
        <is>
          <t>新建</t>
        </is>
      </c>
      <c r="I225" s="162" t="inlineStr">
        <is>
          <t>安装DN40热镀锌管2000米，DN40闸阀1个。</t>
        </is>
      </c>
      <c r="J225" s="151">
        <f>K225+L225+M225</f>
        <v/>
      </c>
      <c r="K225" s="151" t="n">
        <v>9</v>
      </c>
      <c r="L225" s="151" t="n"/>
      <c r="M225" s="151" t="n"/>
      <c r="N225" s="162" t="inlineStr">
        <is>
          <t>可解决1家养殖企业1900头生猪的生产生活用水问题。覆盖受益人口15户70人，其中脱贫户5户15人。</t>
        </is>
      </c>
      <c r="O225" s="162" t="n"/>
      <c r="P225" s="528" t="n">
        <v>70</v>
      </c>
      <c r="Q225" s="151" t="inlineStr">
        <is>
          <t>否</t>
        </is>
      </c>
      <c r="R225" s="151" t="inlineStr">
        <is>
          <t>否</t>
        </is>
      </c>
      <c r="S225" s="151" t="inlineStr">
        <is>
          <t>否</t>
        </is>
      </c>
      <c r="T225" s="151" t="inlineStr">
        <is>
          <t>会泽县水务局</t>
        </is>
      </c>
      <c r="U225" s="151" t="inlineStr">
        <is>
          <t>老厂乡人民政府</t>
        </is>
      </c>
      <c r="V225" s="151" t="inlineStr">
        <is>
          <t>是</t>
        </is>
      </c>
      <c r="W225" s="568" t="n">
        <v>46023</v>
      </c>
      <c r="X225" s="569" t="n">
        <v>46387</v>
      </c>
      <c r="Y225" s="151" t="inlineStr">
        <is>
          <t>项目不涉及耕地、用林、环保、水保及其他审批手续</t>
        </is>
      </c>
      <c r="Z225" s="544" t="n"/>
    </row>
    <row r="226" ht="94" customFormat="1" customHeight="1" s="507">
      <c r="A226" s="151" t="n">
        <v>220</v>
      </c>
      <c r="B226" s="151" t="inlineStr">
        <is>
          <t>产业发展</t>
        </is>
      </c>
      <c r="C226" s="151" t="inlineStr">
        <is>
          <t>生产项目</t>
        </is>
      </c>
      <c r="D226" s="151" t="inlineStr">
        <is>
          <t>种植业基地</t>
        </is>
      </c>
      <c r="E226" s="151" t="inlineStr">
        <is>
          <t>迤车镇箐口村灌溉基础设施水利配套工程</t>
        </is>
      </c>
      <c r="F226" s="151" t="inlineStr">
        <is>
          <t>迤车镇</t>
        </is>
      </c>
      <c r="G226" s="151" t="inlineStr">
        <is>
          <t>箐口村</t>
        </is>
      </c>
      <c r="H226" s="151" t="inlineStr">
        <is>
          <t>新建</t>
        </is>
      </c>
      <c r="I226" s="162" t="inlineStr">
        <is>
          <t>新建1.6米×1.6米钢筋混凝土包管210米，安装DN800地埋钢管210米，概算投资185万元。</t>
        </is>
      </c>
      <c r="J226" s="151">
        <f>K226+L226+M226</f>
        <v/>
      </c>
      <c r="K226" s="151" t="n">
        <v>185</v>
      </c>
      <c r="L226" s="151" t="n"/>
      <c r="M226" s="151" t="n"/>
      <c r="N226" s="162" t="inlineStr">
        <is>
          <t>项目建成后可解决200亩玉米、洋芋、水稻种植的灌溉用水问题，覆盖受益人口307户1046人饮水安全问题。其中脱贫人口“三类监测对象”34户127人。</t>
        </is>
      </c>
      <c r="O226" s="162" t="n"/>
      <c r="P226" s="528" t="n">
        <v>1046</v>
      </c>
      <c r="Q226" s="151" t="inlineStr">
        <is>
          <t>否</t>
        </is>
      </c>
      <c r="R226" s="151" t="inlineStr">
        <is>
          <t>否</t>
        </is>
      </c>
      <c r="S226" s="151" t="inlineStr">
        <is>
          <t>否</t>
        </is>
      </c>
      <c r="T226" s="151" t="inlineStr">
        <is>
          <t>会泽县水务局</t>
        </is>
      </c>
      <c r="U226" s="151" t="inlineStr">
        <is>
          <t>迤车镇人民政府</t>
        </is>
      </c>
      <c r="V226" s="151" t="inlineStr">
        <is>
          <t>是</t>
        </is>
      </c>
      <c r="W226" s="568" t="inlineStr">
        <is>
          <t>2026年1月</t>
        </is>
      </c>
      <c r="X226" s="569" t="inlineStr">
        <is>
          <t>2026年12月</t>
        </is>
      </c>
      <c r="Y226" s="151" t="n"/>
      <c r="Z226" s="544" t="n"/>
    </row>
    <row r="227" ht="98" customFormat="1" customHeight="1" s="507">
      <c r="A227" s="151" t="n">
        <v>221</v>
      </c>
      <c r="B227" s="151" t="inlineStr">
        <is>
          <t>产业发展</t>
        </is>
      </c>
      <c r="C227" s="151" t="inlineStr">
        <is>
          <t>生产项目</t>
        </is>
      </c>
      <c r="D227" s="151" t="inlineStr">
        <is>
          <t>种植业基地</t>
        </is>
      </c>
      <c r="E227" s="151" t="inlineStr">
        <is>
          <t>宝云街道马武村灌溉基础设施水利配套工程</t>
        </is>
      </c>
      <c r="F227" s="151" t="inlineStr">
        <is>
          <t>宝云街道</t>
        </is>
      </c>
      <c r="G227" s="151" t="inlineStr">
        <is>
          <t>马武村</t>
        </is>
      </c>
      <c r="H227" s="151" t="inlineStr">
        <is>
          <t>新建</t>
        </is>
      </c>
      <c r="I227" s="162" t="inlineStr">
        <is>
          <t>新建5.3米×4.7米矩形钢筋混凝土箱涵200米，涵内安装DN2500钢管200米，建设管道支墩，进行基坑排水等。概算投资1350万元。</t>
        </is>
      </c>
      <c r="J227" s="151">
        <f>K227+L227+M227</f>
        <v/>
      </c>
      <c r="K227" s="151" t="n">
        <v>650</v>
      </c>
      <c r="L227" s="151" t="n"/>
      <c r="M227" s="151" t="n"/>
      <c r="N227" s="162" t="inlineStr">
        <is>
          <t>项目建成后可保障1800亩蔬菜、花卉等农作物的灌溉用水问题，覆盖受益人口2277户6545人饮水安全问题。其中脱贫人口“三类监测对象”299户981人。</t>
        </is>
      </c>
      <c r="O227" s="162" t="n"/>
      <c r="P227" s="528" t="n">
        <v>6545</v>
      </c>
      <c r="Q227" s="151" t="inlineStr">
        <is>
          <t>否</t>
        </is>
      </c>
      <c r="R227" s="151" t="inlineStr">
        <is>
          <t>否</t>
        </is>
      </c>
      <c r="S227" s="151" t="inlineStr">
        <is>
          <t>否</t>
        </is>
      </c>
      <c r="T227" s="151" t="inlineStr">
        <is>
          <t>会泽县水务局</t>
        </is>
      </c>
      <c r="U227" s="151" t="inlineStr">
        <is>
          <t>宝云街道办事处</t>
        </is>
      </c>
      <c r="V227" s="151" t="inlineStr">
        <is>
          <t>是</t>
        </is>
      </c>
      <c r="W227" s="568" t="inlineStr">
        <is>
          <t>2026年1月</t>
        </is>
      </c>
      <c r="X227" s="569" t="inlineStr">
        <is>
          <t>2026年12月</t>
        </is>
      </c>
      <c r="Y227" s="151" t="n"/>
      <c r="Z227" s="544" t="n"/>
    </row>
    <row r="228" ht="253" customFormat="1" customHeight="1" s="507">
      <c r="A228" s="151" t="n">
        <v>222</v>
      </c>
      <c r="B228" s="151" t="inlineStr">
        <is>
          <t>产业发展</t>
        </is>
      </c>
      <c r="C228" s="151" t="inlineStr">
        <is>
          <t>生产项目</t>
        </is>
      </c>
      <c r="D228" s="151" t="inlineStr">
        <is>
          <t>休闲农业与乡村旅游</t>
        </is>
      </c>
      <c r="E228" s="151" t="inlineStr">
        <is>
          <t>金钟街道龙潭社区农旅产业道路建设项目</t>
        </is>
      </c>
      <c r="F228" s="151" t="inlineStr">
        <is>
          <t>金钟街道</t>
        </is>
      </c>
      <c r="G228" s="151" t="inlineStr">
        <is>
          <t>龙潭社区</t>
        </is>
      </c>
      <c r="H228" s="151" t="inlineStr">
        <is>
          <t>新建</t>
        </is>
      </c>
      <c r="I228" s="162" t="inlineStr">
        <is>
          <t>金钟街道龙潭社区6组至文笔塔项目区有历史悠久的东川府遗址、砚塘、文笔塔，不仅是一个旅游景点，还承载着丰富的历史文化，周围种植的桃树、梨树、苹果树等。项目建设主要内容：新建龙潭社区6组至背水桥金家梨园产业道路，长2.8公里，均宽4米，M7.5浆砌石挡墙700立方米；2.新建旅游步道长1.5公里，均宽3米。</t>
        </is>
      </c>
      <c r="J228" s="151" t="n">
        <v>395</v>
      </c>
      <c r="K228" s="151" t="n">
        <v>395</v>
      </c>
      <c r="L228" s="151" t="n"/>
      <c r="M228" s="151" t="n"/>
      <c r="N228" s="162" t="inlineStr">
        <is>
          <t>项目建成后产权归龙潭社区，年接待游客15万人次，拉动旅游消费100万元，带动已脱贫群众500人就业，培训三类监测对象20户76人参与项目建设及运营维护，户均增收20000元，解决龙潭社区5个小组795户2258人（其中脱贫户及三类监测对象142户466人）产业发展和社区文旅产业基础设施配套不足问题。带动周边水果蔬菜产业发展。</t>
        </is>
      </c>
      <c r="O228" s="524" t="inlineStr">
        <is>
          <t>项目建成后采取“党建引领+农户”带动了沿线农民的经济增长。经济效益：通过优先吸纳当地劳动力参与项目建设和产业发展，项目区周围100余亩水果产业得到提升，实现了农民的就业和收入增加。社会效益：项目围绕民生产业、幸福产业、支柱产业打造，带动当地就业，提高农民收入，促进乡村经济发展。形成文笔塔旅游道路环线，同时排除山体安全隐患的问题。生态效益：提升项目区生态环境质量，为游客提供优美的休闲度假环境。文化效益：传承和弘扬乡土文化，提升乡村文化软实力。</t>
        </is>
      </c>
      <c r="P228" s="528" t="n">
        <v>2258</v>
      </c>
      <c r="Q228" s="151" t="inlineStr">
        <is>
          <t>否</t>
        </is>
      </c>
      <c r="R228" s="151" t="inlineStr">
        <is>
          <t>否</t>
        </is>
      </c>
      <c r="S228" s="151" t="inlineStr">
        <is>
          <t>否</t>
        </is>
      </c>
      <c r="T228" s="151" t="inlineStr">
        <is>
          <t>会泽县文化和旅游局</t>
        </is>
      </c>
      <c r="U228" s="151" t="inlineStr">
        <is>
          <t>金钟街道办事处</t>
        </is>
      </c>
      <c r="V228" s="151" t="inlineStr">
        <is>
          <t>是</t>
        </is>
      </c>
      <c r="W228" s="568" t="n">
        <v>46023</v>
      </c>
      <c r="X228" s="569" t="n">
        <v>46357</v>
      </c>
      <c r="Y228" s="151" t="inlineStr">
        <is>
          <t>前期准备、尽职调查等风控预案等</t>
        </is>
      </c>
      <c r="Z228" s="544" t="n"/>
    </row>
    <row r="229" ht="225" customFormat="1" customHeight="1" s="507">
      <c r="A229" s="151" t="n">
        <v>223</v>
      </c>
      <c r="B229" s="151" t="inlineStr">
        <is>
          <t>产业发展</t>
        </is>
      </c>
      <c r="C229" s="151" t="inlineStr">
        <is>
          <t>生产项目</t>
        </is>
      </c>
      <c r="D229" s="151" t="inlineStr">
        <is>
          <t>休闲农业与乡村旅游</t>
        </is>
      </c>
      <c r="E229" s="151" t="inlineStr">
        <is>
          <t>金钟街道以礼河乡村旅游配套基础设施建设项目</t>
        </is>
      </c>
      <c r="F229" s="151" t="inlineStr">
        <is>
          <t>金钟街道</t>
        </is>
      </c>
      <c r="G229" s="151" t="inlineStr">
        <is>
          <t>竹园村</t>
        </is>
      </c>
      <c r="H229" s="151" t="inlineStr">
        <is>
          <t>新建</t>
        </is>
      </c>
      <c r="I229" s="522" t="inlineStr">
        <is>
          <t>依托以礼河农文旅融合发展规划，围绕以礼河沿线以云南红梨、蜜桃、蟠桃、苹果、蓝莓、车厘子等2000余亩观光采摘园，配套修建及改造乡村旅游产业步行道路3条(A、B、C线)，总长9.125公里，路面宽2.8米至4.8米。
其中，A线长1.636公里，宽4.5米，原有路面铺装，配套建设小桥1座，建设内容含路面涂装、路面工程、挡墙、路基土石方工程、桥梁工程、护栏及交通设施。
B线长1.297公里，宽2.8米至4.8米，路面铺装，BK0+000~BK0+460段平均宽4.8米，为原有混凝土路面，修复拉毛后铺装面层。BK0+460~BK1+296.60段宽2.8米，路面铺装，建设内容含路面涂装、路面工程。
C线长6.192公里，宽4.5米，路面铺装，为原有混凝土路面，建设内容含路面涂装、路面工程。</t>
        </is>
      </c>
      <c r="J229" s="151">
        <f>K229+L229+M229</f>
        <v/>
      </c>
      <c r="K229" s="151" t="n">
        <v>640</v>
      </c>
      <c r="L229" s="151" t="n"/>
      <c r="M229" s="151" t="n"/>
      <c r="N229" s="162" t="inlineStr">
        <is>
          <t>项目建成后产权归竹园村，预计每年可增加游客20万人（次），有效降低项目区种植户运输成本，改善出行条件，为会泽县以礼河农文旅融合发展提供重要支撑。有效整合土地资源，实现就业务工，带动生产，农特产品产销对接。拉动旅游消费200余万元，通过优先吸纳当地劳动力参与项目建设和产业发展，实现了农民的就业和收入增加。更好带动脱贫户53户186人，监测户7户25人就业增收。壮大社区集体经济。</t>
        </is>
      </c>
      <c r="O229" s="552" t="inlineStr">
        <is>
          <t>项目建成后，可以提供露营、健步等，带动当地农产品销售。通过优先吸纳当地劳动力参与项目建设和产业发展，实现农民的就业和收入增加。经济效益：增加农民与村集体收入，增加就业岗位，增加个体经营机会，村公用沟渠、路等流转收入，与村合作经营项目收益等。融合效益：项目的实施，将完善城区公共基础设施，农文旅跨界融合助力乡村产业高质量发展，通过整合乡村农业资源、乡土文化资源及旅游资源，达到产业融合模式的更迭提升与资源一体化发展的目的。社会效益：恢复土地生态，水质保护、控制污染源；循环农业，创意农业，构建绿色生态经营；倡导绿色发展，三产融合发展，推动和谐社会建设；优先民众体验，以社会效益创造长远价值。</t>
        </is>
      </c>
      <c r="P229" s="528" t="n">
        <v>3200</v>
      </c>
      <c r="Q229" s="151" t="inlineStr">
        <is>
          <t>否</t>
        </is>
      </c>
      <c r="R229" s="151" t="inlineStr">
        <is>
          <t>否</t>
        </is>
      </c>
      <c r="S229" s="151" t="inlineStr">
        <is>
          <t>否</t>
        </is>
      </c>
      <c r="T229" s="151" t="inlineStr">
        <is>
          <t>会泽县文化和旅游局</t>
        </is>
      </c>
      <c r="U229" s="151" t="inlineStr">
        <is>
          <t>金钟街道办事处</t>
        </is>
      </c>
      <c r="V229" s="151" t="inlineStr">
        <is>
          <t>是</t>
        </is>
      </c>
      <c r="W229" s="568" t="n">
        <v>46030</v>
      </c>
      <c r="X229" s="569" t="n">
        <v>46364</v>
      </c>
      <c r="Y229" s="151" t="inlineStr">
        <is>
          <t>前期准备、尽职调查等风控预案等</t>
        </is>
      </c>
      <c r="Z229" s="544" t="n"/>
    </row>
    <row r="230" ht="232" customFormat="1" customHeight="1" s="507">
      <c r="A230" s="151" t="n">
        <v>224</v>
      </c>
      <c r="B230" s="151" t="inlineStr">
        <is>
          <t>产业发展</t>
        </is>
      </c>
      <c r="C230" s="151" t="inlineStr">
        <is>
          <t>生产项目</t>
        </is>
      </c>
      <c r="D230" s="151" t="inlineStr">
        <is>
          <t>休闲农业与乡村旅游</t>
        </is>
      </c>
      <c r="E230" s="151" t="inlineStr">
        <is>
          <t>金钟街道乌龙社区农旅产业基础设施配套建设项目</t>
        </is>
      </c>
      <c r="F230" s="151" t="inlineStr">
        <is>
          <t>金钟街道</t>
        </is>
      </c>
      <c r="G230" s="151" t="inlineStr">
        <is>
          <t>乌龙社区</t>
        </is>
      </c>
      <c r="H230" s="151" t="inlineStr">
        <is>
          <t>新建</t>
        </is>
      </c>
      <c r="I230" s="162" t="inlineStr">
        <is>
          <t>乌龙社区是省级乡村振兴示范村，省级美丽村庄，国务院颁发的“一村一品”示范村，村内水果产业发展很好，依托以礼河发展规划，更好打造以礼河沿岸水果产业，带动休闲、旅游、农业发展。建设主要内容：1.以礼河河堤修复和开发利用，面积3000平方米；2.建设乌龙社区一至六组村组道路沥青路面80000平方米；3.三组铺设污水管道200米；桥梁一座长30米，宽4.5米；4.排水沟砌筑长400米，沟宽2米，安装污水收集排放管道600米，建设检查井15个；5.打造智慧农业50亩；6.鸭掌树（第六小组）进村及村内道路、生态停车场2300平方米；7.安装引水管道12000米；8.新建人行桥3座，宽3.0米；9.新建40平方米旅游公厕1座。</t>
        </is>
      </c>
      <c r="J230" s="151">
        <f>K230+L230+M230</f>
        <v/>
      </c>
      <c r="K230" s="151" t="n">
        <v>732</v>
      </c>
      <c r="L230" s="151" t="n"/>
      <c r="M230" s="151" t="n"/>
      <c r="N230" s="162" t="inlineStr">
        <is>
          <t>项目建成后产权归乌龙社区，年接待游客15万人次，拉动旅游消费500万元，通过优先吸纳当地劳动力参与项目建设和产业发展，实现了农民的就业和收入增加。更好带动脱贫户62户192人，监测户9户25人就业增收。依托以礼河农文旅融合发展规划，打造休闲农业与乡村旅游。提升周围水果产业，从而促进“强村富民”。</t>
        </is>
      </c>
      <c r="O230" s="552" t="inlineStr">
        <is>
          <t>项目建成后，可以提供露营、健步等，带动当地农产品销售。通过旅游业的发展带动农业和农村经济的增长，进而实现农民收入的增加和农村地区的全面发展，优先吸纳当地劳动力参与项目建设和产业发展，实现了农民的就业和收入增加。经济效益：流转土地200亩，增加收入200000元，带动就业50人。社会效益：项目围绕民生产业、幸福产业、支柱产业打造，带动当地就业，提高农民收入，促进乡村经济发展。生态效益：提升项目区生态环境质量，为游客提供优美的休闲度假环境。文化效益：传承和弘扬乡土文化，提升乡村文化软实力。鸭掌树小组拟采用“党总支+企业+农户”合作机制，企业负责运营，村集体统筹资源，村民以宅基地入股，获保底分红+效益分红等资产性收益；通过参与民宿运营、设施维护等获得劳务性收益；利用闲置房屋开设小餐馆、超市等获得经营性收益。</t>
        </is>
      </c>
      <c r="P230" s="528" t="n">
        <v>2400</v>
      </c>
      <c r="Q230" s="151" t="inlineStr">
        <is>
          <t>否</t>
        </is>
      </c>
      <c r="R230" s="151" t="inlineStr">
        <is>
          <t>否</t>
        </is>
      </c>
      <c r="S230" s="151" t="inlineStr">
        <is>
          <t>否</t>
        </is>
      </c>
      <c r="T230" s="151" t="inlineStr">
        <is>
          <t>会泽县文化和旅游局</t>
        </is>
      </c>
      <c r="U230" s="151" t="inlineStr">
        <is>
          <t>金钟街道办事处</t>
        </is>
      </c>
      <c r="V230" s="151" t="inlineStr">
        <is>
          <t>是</t>
        </is>
      </c>
      <c r="W230" s="568" t="n">
        <v>46029</v>
      </c>
      <c r="X230" s="569" t="n">
        <v>46363</v>
      </c>
      <c r="Y230" s="151" t="inlineStr">
        <is>
          <t>前期准备、尽职调查等风控预案等</t>
        </is>
      </c>
      <c r="Z230" s="544" t="n"/>
    </row>
    <row r="231" ht="227" customFormat="1" customHeight="1" s="507">
      <c r="A231" s="151" t="n">
        <v>225</v>
      </c>
      <c r="B231" s="151" t="inlineStr">
        <is>
          <t>产业发展</t>
        </is>
      </c>
      <c r="C231" s="151" t="inlineStr">
        <is>
          <t>生产项目</t>
        </is>
      </c>
      <c r="D231" s="151" t="inlineStr">
        <is>
          <t>休闲农业与乡村旅游</t>
        </is>
      </c>
      <c r="E231" s="151" t="inlineStr">
        <is>
          <t>金钟街道石鼓社区农旅融合建设项目</t>
        </is>
      </c>
      <c r="F231" s="151" t="inlineStr">
        <is>
          <t>金钟街道</t>
        </is>
      </c>
      <c r="G231" s="151" t="inlineStr">
        <is>
          <t>石鼓社区</t>
        </is>
      </c>
      <c r="H231" s="151" t="inlineStr">
        <is>
          <t>新建</t>
        </is>
      </c>
      <c r="I231" s="162" t="inlineStr">
        <is>
          <t>金钟街道石鼓社区项目区有古桥七孔桥和三孔桥，附近还有何家祠堂、刘家祠堂、会泽十景之一石鼓樵歌。是以礼河风景区的重要组成部分，河岸沿线种植200百亩苹果、桃子、梨树等，是打造康、体、养等农旅结合的休闲度假圣地。建设主要内容：
1.新建农业与乡村旅游道路7.9公里，宽4.5米（其中三孔桥至七孔桥东岸长1.4公里，三孔桥至何家祠堂长1公里，三孔桥至竹园小街西岸长5.5公里）；
2.新建旅游公厕一座60平方米；
3.新建M75浆砌挡墙800立方米。</t>
        </is>
      </c>
      <c r="J231" s="151">
        <f>K231+L231+M231</f>
        <v/>
      </c>
      <c r="K231" s="151" t="n">
        <v>423</v>
      </c>
      <c r="L231" s="151" t="n"/>
      <c r="M231" s="151" t="n"/>
      <c r="N231" s="522" t="inlineStr">
        <is>
          <t>项目建成后产权归石鼓社区，年接待游客10万人次，拉动旅游消费1000万元，带动当地脱贫户281户1035人增收。培训三类监测对象20户76人参与项目建设及运营维护，户均增10000元。依托以礼河农文旅融合发展规划，围绕以礼河沿线以云南红梨、蜜桃、蟠桃、苹果等观光采摘园，有效解决200亩水果运输问题，带动以礼河远途旅游业。随着人们生活水平的提高和休闲方式的转变，越来越多的人开始追求自然、健康、文化的旅游体验。农旅示范村建设项目能够满足这一市场需求，提供独特的乡村旅游产品和服务，吸引游客前来体验。</t>
        </is>
      </c>
      <c r="O231" s="552" t="inlineStr">
        <is>
          <t>项目建成后采取“党建引领+农户”项目实施把农耕文化作为丰富休闲农业和休闲旅游的历史文化资源和景观资源加以开发利用，能够增强产业发展后劲，提高产业发展层次，破解产业同质化问题，增强产业的活力和魅力，促进农民就业增收，实现在利用中传承和保护以礼河。通过优先吸纳当地劳动力参与项目建设和产业发展。经济效益：通过优先吸纳当地劳动力参与项目建设和产业发展，项目区周围300余亩水果产业得到提升，实现了农民的就业和收入增加。社会效益：项目围绕民生产业、幸福产业、支柱产业打造，带动当地就业，提高农民收入，促进乡村经济发展。生态效益：提升项目区生态环境质量，为游客提供优美的休闲度假环境。文化效益：传承和弘扬乡土文化，提升乡村文化软实力。</t>
        </is>
      </c>
      <c r="P231" s="528" t="n">
        <v>3000</v>
      </c>
      <c r="Q231" s="151" t="inlineStr">
        <is>
          <t>否</t>
        </is>
      </c>
      <c r="R231" s="151" t="inlineStr">
        <is>
          <t>否</t>
        </is>
      </c>
      <c r="S231" s="151" t="inlineStr">
        <is>
          <t>否</t>
        </is>
      </c>
      <c r="T231" s="151" t="inlineStr">
        <is>
          <t>会泽县文化和旅游局</t>
        </is>
      </c>
      <c r="U231" s="151" t="inlineStr">
        <is>
          <t>金钟街道办事处</t>
        </is>
      </c>
      <c r="V231" s="151" t="inlineStr">
        <is>
          <t>是</t>
        </is>
      </c>
      <c r="W231" s="568" t="n">
        <v>46024</v>
      </c>
      <c r="X231" s="569" t="n">
        <v>46358</v>
      </c>
      <c r="Y231" s="151" t="inlineStr">
        <is>
          <t>前期准备、尽职调查等风控预案等</t>
        </is>
      </c>
      <c r="Z231" s="544" t="n"/>
    </row>
    <row r="232" ht="182" customFormat="1" customHeight="1" s="507">
      <c r="A232" s="151" t="n">
        <v>226</v>
      </c>
      <c r="B232" s="151" t="inlineStr">
        <is>
          <t>产业发展</t>
        </is>
      </c>
      <c r="C232" s="151" t="inlineStr">
        <is>
          <t>生产项目</t>
        </is>
      </c>
      <c r="D232" s="151" t="inlineStr">
        <is>
          <t>休闲农业与乡村旅游</t>
        </is>
      </c>
      <c r="E232" s="151" t="inlineStr">
        <is>
          <t>以礼街道金布多大峡谷建设项目</t>
        </is>
      </c>
      <c r="F232" s="151" t="inlineStr">
        <is>
          <t>以礼街道</t>
        </is>
      </c>
      <c r="G232" s="151" t="inlineStr">
        <is>
          <t>温泉村</t>
        </is>
      </c>
      <c r="H232" s="151" t="inlineStr">
        <is>
          <t>新建</t>
        </is>
      </c>
      <c r="I232" s="162" t="inlineStr">
        <is>
          <t>1.先锋社区至温泉金不多景区入口路面边坡治理8000平方米、修复路面2000米，排水治理等。计划投资150万元；
2.尾坪子至河边道路修复4.5公里及边坡挡墙，防护栏安装3.5公里，计划投资400万元；
3.移动厕所5个，计划投资20万元；
4、金布多大峡谷景区入口处修建停车场2个，共2000平方米，计划投资100万元。</t>
        </is>
      </c>
      <c r="J232" s="151">
        <f>K232+L232+M232</f>
        <v/>
      </c>
      <c r="K232" s="151" t="n">
        <v>340</v>
      </c>
      <c r="L232" s="151" t="n"/>
      <c r="M232" s="151" t="n"/>
      <c r="N232" s="162" t="inlineStr">
        <is>
          <t>项目为小江地质公园、蒋家沟泥石流、热区水果基地、蔬菜基地所属区，项目建成后有力改善项目区农作物田间管理，为群众生产生活出行提供安全保障，促进农户280户920人有效增收，党建引领已脱贫户107户416人，三类监测对象14户46人参与项目建设、经营、维护及管理，村集体增收5万元，三类监测对象户均增收13000元，人均增收1200元。</t>
        </is>
      </c>
      <c r="O232" s="162" t="inlineStr">
        <is>
          <t>以礼街道金布多大峡谷为依托，采取党总支+公司+农户发展模式，发展壮大村集体经济。同时，吸纳当地群众就近就地就业，带动群众增收。</t>
        </is>
      </c>
      <c r="P232" s="528" t="n">
        <v>920</v>
      </c>
      <c r="Q232" s="151" t="inlineStr">
        <is>
          <t>否</t>
        </is>
      </c>
      <c r="R232" s="151" t="inlineStr">
        <is>
          <t>否</t>
        </is>
      </c>
      <c r="S232" s="151" t="inlineStr">
        <is>
          <t>否</t>
        </is>
      </c>
      <c r="T232" s="151" t="inlineStr">
        <is>
          <t>会泽县文化和旅游局</t>
        </is>
      </c>
      <c r="U232" s="151" t="inlineStr">
        <is>
          <t>以礼街道办事处</t>
        </is>
      </c>
      <c r="V232" s="151" t="inlineStr">
        <is>
          <t>是</t>
        </is>
      </c>
      <c r="W232" s="568" t="n">
        <v>46023</v>
      </c>
      <c r="X232" s="569" t="n">
        <v>46357</v>
      </c>
      <c r="Y232" s="151" t="inlineStr">
        <is>
          <t>前期准备、尽职调查等风控预案等</t>
        </is>
      </c>
      <c r="Z232" s="544" t="n"/>
    </row>
    <row r="233" ht="154" customFormat="1" customHeight="1" s="507">
      <c r="A233" s="151" t="n">
        <v>227</v>
      </c>
      <c r="B233" s="151" t="inlineStr">
        <is>
          <t>产业发展</t>
        </is>
      </c>
      <c r="C233" s="151" t="inlineStr">
        <is>
          <t>生产项目</t>
        </is>
      </c>
      <c r="D233" s="151" t="inlineStr">
        <is>
          <t>休闲农业与乡村旅游</t>
        </is>
      </c>
      <c r="E233" s="151" t="inlineStr">
        <is>
          <t>钟屏街道以礼河农文旅融合发展配套设施建设项目</t>
        </is>
      </c>
      <c r="F233" s="151" t="inlineStr">
        <is>
          <t>钟屏街道</t>
        </is>
      </c>
      <c r="G233" s="151" t="inlineStr">
        <is>
          <t>鱼洞社区</t>
        </is>
      </c>
      <c r="H233" s="151" t="inlineStr">
        <is>
          <t>新建</t>
        </is>
      </c>
      <c r="I233" s="162" t="inlineStr">
        <is>
          <t>为加大以礼河生态环境保护力度，助推乡村旅游健康发展，在以礼河钟屏段规划建设农文旅融合发展配套设施项目：1.道路硬化2.2公里，路宽4米，概算投资53万元；2.建设环山C20砼道路3.373公里、排水沟3370米、挡墙8000立方米、栈道50米，概算投资510万元；3.道路防护栏26000平方米，概算投资223万元。概算总投资786万元。</t>
        </is>
      </c>
      <c r="J233" s="151">
        <f>K233+L233+M233</f>
        <v/>
      </c>
      <c r="K233" s="151" t="n">
        <v>406</v>
      </c>
      <c r="L233" s="151" t="n"/>
      <c r="M233" s="151" t="n"/>
      <c r="N233" s="162" t="inlineStr">
        <is>
          <t>项目覆盖辖区内农户2126户6614人，脱贫户117户348人，三类监测对象36户99人。有效提升乡村旅游品质，带动创业30余户，丰富餐饮、民宿等业态；完善村庄基础设施服务功能，改善村庄环境卫生，提升城乡人居环境。</t>
        </is>
      </c>
      <c r="O233" s="162" t="inlineStr">
        <is>
          <t>带动务工就业。</t>
        </is>
      </c>
      <c r="P233" s="528" t="n">
        <v>6614</v>
      </c>
      <c r="Q233" s="151" t="inlineStr">
        <is>
          <t>否</t>
        </is>
      </c>
      <c r="R233" s="151" t="inlineStr">
        <is>
          <t>否</t>
        </is>
      </c>
      <c r="S233" s="151" t="inlineStr">
        <is>
          <t>否</t>
        </is>
      </c>
      <c r="T233" s="151" t="inlineStr">
        <is>
          <t>会泽县文化和旅游局</t>
        </is>
      </c>
      <c r="U233" s="151" t="inlineStr">
        <is>
          <t>钟屏街道办事处</t>
        </is>
      </c>
      <c r="V233" s="151" t="inlineStr">
        <is>
          <t>是</t>
        </is>
      </c>
      <c r="W233" s="568" t="n">
        <v>46113</v>
      </c>
      <c r="X233" s="569" t="n">
        <v>46357</v>
      </c>
      <c r="Y233" s="151" t="inlineStr">
        <is>
          <t>前期准备、尽职调查等风控预案等</t>
        </is>
      </c>
      <c r="Z233" s="544" t="n"/>
    </row>
    <row r="234" ht="258" customFormat="1" customHeight="1" s="507">
      <c r="A234" s="151" t="n">
        <v>228</v>
      </c>
      <c r="B234" s="151" t="inlineStr">
        <is>
          <t>产业发展</t>
        </is>
      </c>
      <c r="C234" s="151" t="inlineStr">
        <is>
          <t>生产项目</t>
        </is>
      </c>
      <c r="D234" s="151" t="inlineStr">
        <is>
          <t>休闲农业与乡村旅游</t>
        </is>
      </c>
      <c r="E234" s="151" t="inlineStr">
        <is>
          <t>娜姑镇石门坎村小田坝农旅融合基础设施提升改造项目</t>
        </is>
      </c>
      <c r="F234" s="151" t="inlineStr">
        <is>
          <t>娜姑镇</t>
        </is>
      </c>
      <c r="G234" s="151" t="inlineStr">
        <is>
          <t>石门坎村</t>
        </is>
      </c>
      <c r="H234" s="151" t="inlineStr">
        <is>
          <t>新建</t>
        </is>
      </c>
      <c r="I234" s="162" t="inlineStr">
        <is>
          <t>主要建设内容：1、村内铺设入户污水管网长度1000米（UPVC110），排污支管网长度500米（HDPE-200），排污主管长度500米（HDPE-300），计划建设20立方米大型三格化粪池3个；计划投资45万元；2、小田坝自然村内农旅融合产业道路835米，宽度1.0-1.5米，结构做法为当地特色墨石铺筑石板道路，计划投资27万元；3、提升小田坝村热带水果种植园园区道路通行条件和安全设施，改造产业道路2.0千米，均宽1.2米。建设安全护栏2.5千米，高1.2米。计划投资127.5万元：4、建设小田坝村热带水果产业园区农业灌溉沟渠1.5公里，均宽0.6米。计划投资30万元：5.建设小田坝村热带水果展销区300平方米，计划投资32.5万元。6.沿以礼河四级电站出水口处至红泥村金沙江沿岸建设均宽2米塑木栈道1720米。
7.在栈道接现有的金沙江观景台东侧建农旅融合热带水果销售摊位300平方米。</t>
        </is>
      </c>
      <c r="J234" s="151">
        <f>K234+L234+M234</f>
        <v/>
      </c>
      <c r="K234" s="151" t="n">
        <v>317</v>
      </c>
      <c r="L234" s="151" t="n"/>
      <c r="M234" s="151" t="n"/>
      <c r="N234" s="162" t="inlineStr">
        <is>
          <t>项目覆盖辖区内农户1260户4356人，脱贫户316户1296人，三类监测对象73户266人。项目为娜姑镇文旅融合发展总体规划的重要组成部分，项目建成后产权归村集体所有。预计每年可增加游客5万元人（次），增加就业岗位40余个，人均增加5000元以上</t>
        </is>
      </c>
      <c r="O234" s="552" t="inlineStr">
        <is>
          <t>完善产业发展与脱贫群众的利益联结机制，实施产业扶贫、帮助脱贫群众持续增收。
一是要素入股。将土地资源、地热资源、劳动力、生产资料、技术等生产要素进行股权量化，由合作社负责经营，实行按股分红，采取“村集体+合作社+农户”模式，发挥项目主体作用。
二是联合合作。依托“公司+合作社+脱贫群众”的合作模式，引入旅游开发公司，鼓励脱贫群众务工，与合作社、大户结成利益联结体，发展农业观光、花果采摘、乡村度假等服务项目，实行利益共享，预计带动脱贫群众40余人务工增收。
三是引进开发公司。打造生态康养度假村，利用现有房屋资源带动周边农户按统一标准建设民宿、餐饮、文创产品等，由公司统一运营，公司与农户按一定比例进行收益分成，吸纳三类监测对象参与乡村旅游发展。</t>
        </is>
      </c>
      <c r="P234" s="528" t="n">
        <v>4356</v>
      </c>
      <c r="Q234" s="151" t="inlineStr">
        <is>
          <t>否</t>
        </is>
      </c>
      <c r="R234" s="151" t="inlineStr">
        <is>
          <t>否</t>
        </is>
      </c>
      <c r="S234" s="151" t="inlineStr">
        <is>
          <t>否</t>
        </is>
      </c>
      <c r="T234" s="151" t="inlineStr">
        <is>
          <t>会泽县文化和旅游局</t>
        </is>
      </c>
      <c r="U234" s="151" t="inlineStr">
        <is>
          <t>娜姑镇人民政府</t>
        </is>
      </c>
      <c r="V234" s="151" t="inlineStr">
        <is>
          <t>是</t>
        </is>
      </c>
      <c r="W234" s="568" t="n">
        <v>46054</v>
      </c>
      <c r="X234" s="569" t="n">
        <v>46357</v>
      </c>
      <c r="Y234" s="151" t="inlineStr">
        <is>
          <t>前期准备、尽职调查等风控预案等</t>
        </is>
      </c>
      <c r="Z234" s="544" t="n"/>
    </row>
    <row r="235" ht="306" customFormat="1" customHeight="1" s="507">
      <c r="A235" s="151" t="n">
        <v>229</v>
      </c>
      <c r="B235" s="151" t="inlineStr">
        <is>
          <t>产业发展</t>
        </is>
      </c>
      <c r="C235" s="151" t="inlineStr">
        <is>
          <t>生产项目</t>
        </is>
      </c>
      <c r="D235" s="151" t="inlineStr">
        <is>
          <t>休闲农业与乡村旅游</t>
        </is>
      </c>
      <c r="E235" s="151" t="inlineStr">
        <is>
          <t>娜姑镇白雾村农文旅体产业融合发展建设项目</t>
        </is>
      </c>
      <c r="F235" s="151" t="inlineStr">
        <is>
          <t>娜姑镇</t>
        </is>
      </c>
      <c r="G235" s="151" t="inlineStr">
        <is>
          <t>白雾村</t>
        </is>
      </c>
      <c r="H235" s="151" t="inlineStr">
        <is>
          <t>续建</t>
        </is>
      </c>
      <c r="I235" s="162" t="inlineStr">
        <is>
          <t>建设地概况：白雾村位于会泽县娜姑镇东南面，因秋冬时节村落常有烟雾缭绕，掩映村舍，缥缈变幻得名。历史上很长一段时期白雾村都是娜姑政治、经济、文化中心。它是西汉时期司马相如开辟的“西南夷道”上的重要驿站，又是明清时期“万里京运第一站”。村落北面是形状酷似古猿的寿星山，南面是如诗如画的生态田园，山水、古村、田园的完美结合又让白雾村显出一派自然和谐，生态宜居的美好景象。项目建设内容：（1）修建人行步道1.3公里。均宽2.4米。建设水泥仿木防护栏300米。投资140万元。（2）白雾村5、6、7、9组外立面改造3000平方米，投资380万元。（3）白雾村安置小区至沈家湾湾两污治理，污水管网建设，大三格建设及生态降解池建设，覆盖群众200户，计划投资350万元；（4）白雾村农业观光区及土壤改良提升，提升荷塘观光区基础设施80亩，种植油菜花200亩，共62万元。采用有机肥，生物肥等形式改良提升村集体耕地200亩，40万元。（5）白雾村5、6、7组村容村貌及人居环境提升，沈家湾湾片区内环境综合整治30万元，提升改造村间人行道路400米均宽1.0米，12万元。</t>
        </is>
      </c>
      <c r="J235" s="151">
        <f>K235+L235+M235</f>
        <v/>
      </c>
      <c r="K235" s="151" t="n">
        <v>514</v>
      </c>
      <c r="L235" s="151" t="n"/>
      <c r="M235" s="151" t="n"/>
      <c r="N235" s="162" t="inlineStr">
        <is>
          <t>项目覆盖辖区内农户2454户6626人脱贫户521户2069人，三类监测对象52户196人。通过文旅基础设施建设，增加白雾村乡村旅游景点和乡村旅游可利用资源，借“云南村跑”热度，举办寿星山登山比赛活动，拓展娜姑镇体育旅游融合发展空间。增加白雾景区招商引资吸引力。资源活化利用后可增加就业岗位，带动村民从事乡村旅游产业，增加收入，促进乡村振兴。</t>
        </is>
      </c>
      <c r="O235" s="162" t="inlineStr">
        <is>
          <t>通过旅游基础设施的提升，增加白雾乡村旅游景点和体育旅游融合发展空间，增加就业岗位，带动村民从事乡村旅游相关工作，增加收入，促进乡村振兴。</t>
        </is>
      </c>
      <c r="P235" s="528" t="n">
        <v>6626</v>
      </c>
      <c r="Q235" s="151" t="inlineStr">
        <is>
          <t>否</t>
        </is>
      </c>
      <c r="R235" s="151" t="inlineStr">
        <is>
          <t>否</t>
        </is>
      </c>
      <c r="S235" s="151" t="inlineStr">
        <is>
          <t>否</t>
        </is>
      </c>
      <c r="T235" s="151" t="inlineStr">
        <is>
          <t>会泽县文化和旅游局</t>
        </is>
      </c>
      <c r="U235" s="151" t="inlineStr">
        <is>
          <t>娜姑镇人民政府</t>
        </is>
      </c>
      <c r="V235" s="151" t="inlineStr">
        <is>
          <t>是</t>
        </is>
      </c>
      <c r="W235" s="568" t="n">
        <v>46054</v>
      </c>
      <c r="X235" s="569" t="n">
        <v>46357</v>
      </c>
      <c r="Y235" s="151" t="inlineStr">
        <is>
          <t>前期准备、尽职调查等风控预案等</t>
        </is>
      </c>
      <c r="Z235" s="544" t="n"/>
    </row>
    <row r="236" ht="272" customFormat="1" customHeight="1" s="507">
      <c r="A236" s="151" t="n">
        <v>230</v>
      </c>
      <c r="B236" s="151" t="inlineStr">
        <is>
          <t>产业发展</t>
        </is>
      </c>
      <c r="C236" s="151" t="inlineStr">
        <is>
          <t>生产项目</t>
        </is>
      </c>
      <c r="D236" s="151" t="inlineStr">
        <is>
          <t>休闲农业与乡村旅游</t>
        </is>
      </c>
      <c r="E236" s="151" t="inlineStr">
        <is>
          <t>大井镇治补村撒依河绿色农文旅融合综合体示范点建设项目</t>
        </is>
      </c>
      <c r="F236" s="151" t="inlineStr">
        <is>
          <t>大井镇</t>
        </is>
      </c>
      <c r="G236" s="151" t="inlineStr">
        <is>
          <t>治补村</t>
        </is>
      </c>
      <c r="H236" s="151" t="inlineStr">
        <is>
          <t>新建</t>
        </is>
      </c>
      <c r="I236" s="522" t="inlineStr">
        <is>
          <t>会泽县大井镇撒依河具有天然旅游优势，大井镇有着丰富的自然资源与农产品资源，在多年的发展之下，每年春夏季节，附近村民、周边乡镇游客有4万余人次慕名而来。随着经济与社会发展和人民生活水平的不断提高，我国旅游消费进入快速增长期，人民对丰富精神文化生活的期待越来越高，目前区域内的基础设施已不能满足游客的基础需求，急需对项目进行建设。1.在岔河新建人行产业桥钢架桥梁1座，宽1.5米；改扩建产业路一条宽1.5米，长1公里，计划投资40万元；2.建设1米宽旅游步道1.3公里，新建安全护栏1公里，计划投资90万元；3.建设五道拦河坝，河道治理500米，河道清淤1000米，计划投资110万元；4.建设沥青路面1200平方米，新建智能生态停车场1500平方米，硬化场地2000平方米，鹅卵石铺贴1000平方米，计划投资90万元；5.建设灌溉沟渠200米，计划投资20万元；6.改造公厕一个，建设移动旅游公厕3个，计划投资60万元；7.对撒依河水系进行改造，安装DN200镀锌钢管2000米，计划投资80万元。</t>
        </is>
      </c>
      <c r="J236" s="151">
        <f>K236+L236+M236</f>
        <v/>
      </c>
      <c r="K236" s="151" t="n">
        <v>260</v>
      </c>
      <c r="L236" s="151" t="n"/>
      <c r="M236" s="151" t="n"/>
      <c r="N236" s="162" t="inlineStr">
        <is>
          <t>项目为会泽片区旅游高质量发展三年行动，打造牛栏江沿岸旅游发展经济带的重要组成部分，项目建成后产权归大井镇人民政府。项目覆盖辖区内农户1302户4047人（其中脱贫户127户392人，“三类监测对象”28户82人）。项目建成后预计每年可增加游客3万人（次），同时，项目的实施将为牛栏江沿岸旅游发展经济带建设提供重要支撑。</t>
        </is>
      </c>
      <c r="O236" s="552" t="inlineStr">
        <is>
          <t>通过实施本项目，完善村庄基础设施建设，提升生态环境质量，发展特色乡村旅游，提升旅游服务水平，提高游客满意度，将大井镇治补村打造成为具有民族风情特色的乡村振兴示范村。通过项目的建设整合闲置土地、民房等资源，邀请村民参与共建，丰富项目业态，提升区域内生动力，在保留原有的烟火气同时，打造一片新的世外桃源。同时，鼓励农民合作社和家庭农场等新型农业经营主体的发展，打造区域公用品牌，提升产品溢价、拓展销售渠道，为当地提供更多的就业机会和创业机会，实现共创共富；搭建文旅项目招商机制，吸引更多的社会资本参与治补村文化旅游开发和建设。项目覆盖辖区内农户1302户4047人（其中脱贫户127户392人，“三类监测对象”28户82人）。项目建成后预计每年可增加游客3万人（次），同时，项目的实施将为牛栏江沿岸旅游发展经济带建设提供重要支撑。</t>
        </is>
      </c>
      <c r="P236" s="528" t="n">
        <v>4047</v>
      </c>
      <c r="Q236" s="151" t="inlineStr">
        <is>
          <t>否</t>
        </is>
      </c>
      <c r="R236" s="151" t="inlineStr">
        <is>
          <t>否</t>
        </is>
      </c>
      <c r="S236" s="151" t="inlineStr">
        <is>
          <t>否</t>
        </is>
      </c>
      <c r="T236" s="151" t="inlineStr">
        <is>
          <t>会泽县文化和旅游局</t>
        </is>
      </c>
      <c r="U236" s="151" t="inlineStr">
        <is>
          <t>大井镇人民政府</t>
        </is>
      </c>
      <c r="V236" s="151" t="inlineStr">
        <is>
          <t>是</t>
        </is>
      </c>
      <c r="W236" s="568" t="n">
        <v>46082</v>
      </c>
      <c r="X236" s="569" t="n">
        <v>46357</v>
      </c>
      <c r="Y236" s="151" t="inlineStr">
        <is>
          <t>前期准备、尽职调查等风控预案等</t>
        </is>
      </c>
      <c r="Z236" s="544" t="n"/>
    </row>
    <row r="237" ht="227" customFormat="1" customHeight="1" s="507">
      <c r="A237" s="151" t="n">
        <v>231</v>
      </c>
      <c r="B237" s="151" t="inlineStr">
        <is>
          <t>产业发展</t>
        </is>
      </c>
      <c r="C237" s="151" t="inlineStr">
        <is>
          <t>生产项目</t>
        </is>
      </c>
      <c r="D237" s="151" t="inlineStr">
        <is>
          <t>休闲农业与乡村旅游</t>
        </is>
      </c>
      <c r="E237" s="151" t="inlineStr">
        <is>
          <t>大井镇黄梨村农文旅综合体示范点建设项目</t>
        </is>
      </c>
      <c r="F237" s="151" t="inlineStr">
        <is>
          <t>大井镇</t>
        </is>
      </c>
      <c r="G237" s="151" t="inlineStr">
        <is>
          <t>黄梨村</t>
        </is>
      </c>
      <c r="H237" s="151" t="inlineStr">
        <is>
          <t>新建</t>
        </is>
      </c>
      <c r="I237" s="162" t="inlineStr">
        <is>
          <t>会泽县大井镇黄梨村具有独特的地理条件与红色文化底蕴，在多年的发展之下，有着较高的旅游人次，同时也是链接牛栏江沿线村落的重要点位。黄梨村具有独特的地理条件，以牛栏江为界，形成“动与静”的自然分隔，遵循原来的业态组成，将该区块打造成为可以承载住宿、餐饮、休闲娱乐等为一体的游客集散中心。
1.硬化道路一条长2.55公里，均宽3.5米，面积8925平方米，支砌挡墙900立方米，计划投资143万元；2.厕所1座80平方米，计划投资32万元；3.土方开挖、回填15000立方米，计划投资28万元；4.新建停车场1000平方米，计划投资30万元；5.新修步行道建设4000平方米，投资80万元。</t>
        </is>
      </c>
      <c r="J237" s="151" t="n">
        <v>313</v>
      </c>
      <c r="K237" s="151" t="n">
        <v>313</v>
      </c>
      <c r="L237" s="151" t="n"/>
      <c r="M237" s="151" t="n"/>
      <c r="N237" s="162" t="inlineStr">
        <is>
          <t>通过实施本项目，完善村庄基础设施建设，提升生态环境质量，发展特色乡村旅游，提升旅游服务水平，提高游客满意度，通过实施本项目，有效推进农村生活垃圾的整治，补齐农村环境基础设施建设短板，有效的巩固拓展脱贫攻坚成果，落实乡村振兴战略，提高项目区人居环境，增强村民的内生动力，实现共建共富。带动辖区内农户883户2889人（其中脱贫户102户313人，“三类监测对象”36户87人）户均增加1150元以上，村集体收入增加9.5万元。</t>
        </is>
      </c>
      <c r="O237" s="524" t="inlineStr">
        <is>
          <t>通过实施本项目，完善村庄基础设施建设，提升生态环境质量，发展特色乡村旅游，提升旅游服务水平，提高游客满意度，通过实施本项目，有效的巩固拓展脱贫攻坚成果，落实乡村振兴战略，提高项目区人居环境，增强村民的内生动力，实现共建共富。带动辖区内农户883户2889人（其中脱贫户102户313人，“三类监测对象”36户87人）户均增加1150元以上，村集体收入增加9.5万元。</t>
        </is>
      </c>
      <c r="P237" s="528" t="n">
        <v>2889</v>
      </c>
      <c r="Q237" s="151" t="inlineStr">
        <is>
          <t>否</t>
        </is>
      </c>
      <c r="R237" s="151" t="inlineStr">
        <is>
          <t>否</t>
        </is>
      </c>
      <c r="S237" s="151" t="inlineStr">
        <is>
          <t>否</t>
        </is>
      </c>
      <c r="T237" s="151" t="inlineStr">
        <is>
          <t>会泽县文化和旅游局</t>
        </is>
      </c>
      <c r="U237" s="151" t="inlineStr">
        <is>
          <t>大井镇人民政府</t>
        </is>
      </c>
      <c r="V237" s="151" t="inlineStr">
        <is>
          <t>是</t>
        </is>
      </c>
      <c r="W237" s="568" t="n">
        <v>46082</v>
      </c>
      <c r="X237" s="569" t="n">
        <v>46357</v>
      </c>
      <c r="Y237" s="151" t="inlineStr">
        <is>
          <t>前期准备、尽职调查等风控预案等</t>
        </is>
      </c>
      <c r="Z237" s="544" t="n"/>
    </row>
    <row r="238" ht="240" customFormat="1" customHeight="1" s="507">
      <c r="A238" s="151" t="n">
        <v>232</v>
      </c>
      <c r="B238" s="151" t="inlineStr">
        <is>
          <t>产业发展</t>
        </is>
      </c>
      <c r="C238" s="151" t="inlineStr">
        <is>
          <t>生产项目</t>
        </is>
      </c>
      <c r="D238" s="151" t="inlineStr">
        <is>
          <t>休闲农业与乡村旅游</t>
        </is>
      </c>
      <c r="E238" s="151" t="inlineStr">
        <is>
          <t>大井镇大水村旅游示范村建设项目</t>
        </is>
      </c>
      <c r="F238" s="151" t="inlineStr">
        <is>
          <t>大井镇</t>
        </is>
      </c>
      <c r="G238" s="151" t="inlineStr">
        <is>
          <t>大水村</t>
        </is>
      </c>
      <c r="H238" s="151" t="inlineStr">
        <is>
          <t>新建</t>
        </is>
      </c>
      <c r="I238" s="162" t="inlineStr">
        <is>
          <t>按照“不忘初心、牢记使命，永远跟党走”的大井镇红色教育实践基地”的红色传承建设要求，坚持一手抓红色文化挖掘保护，一手抓基础设施建设，以传承红军长征精神、弘扬民族文化为出发点，以教育广大人民群众爱国、敬业为落脚点，结合大水村的实际，为提高人民群众的生产生活条件，把农旅文化与红色文化有机结合，让红色文化成为农村旅游业的亮点，全面打造大水红色旅游文化名片，全面提高当地群众的收入，打造大水村旅游示范村示范点。
1.新建停车场1200平方米，投资25万元。2.新建及改扩建旅游道路3.5千米，均宽5米（含路沿、边沟），投资245万元。3.支砌挡墙150立方米，厕所1座80平方米，投资30万元。</t>
        </is>
      </c>
      <c r="J238" s="151">
        <f>K238+L238+M238</f>
        <v/>
      </c>
      <c r="K238" s="151" t="n">
        <v>300</v>
      </c>
      <c r="L238" s="151" t="n"/>
      <c r="M238" s="151" t="n"/>
      <c r="N238" s="162" t="inlineStr">
        <is>
          <t>通过实施本项目，有效推进农村生活垃圾的整治，补齐农村环境基础设施建设短板，有效的巩固拓展脱贫攻坚成果，落实乡村振兴战略，提高项目区人居环境，实现该村生活垃圾收集率100%。项目建成后产权归大井镇人民政府，生产项目资金70万元，年收益率为5％，即3.5万元。带动辖区内农户1091户3235人（其中脱贫户145户466人，“三类监测对象”29户100人）户均增加1150元以上，村集体收入增加3.5万元。</t>
        </is>
      </c>
      <c r="O238" s="524" t="inlineStr">
        <is>
          <t>通过项目的建设，村内人居环境不断优化，基础设施逐步完善，文旅康养蓬勃发展，老百姓享受到实实在在的红利，幸福感和满意度大幅提高。项目建成后将为大井镇学校、站所部门360名干部职工，各村委会(社区)党员等提供党性教育活动基地，为全镇46000余名群众同步实现全面小康提供“精神食粮”。同时，辐射和带动宣威市务德镇、得禄乡，贵州威宁县哲觉镇等周边乡镇，为周边乡镇开展党员党性教育、学生爱国主义教育提供了“活教材”。</t>
        </is>
      </c>
      <c r="P238" s="528" t="n">
        <v>3235</v>
      </c>
      <c r="Q238" s="151" t="inlineStr">
        <is>
          <t>否</t>
        </is>
      </c>
      <c r="R238" s="151" t="inlineStr">
        <is>
          <t>否</t>
        </is>
      </c>
      <c r="S238" s="151" t="inlineStr">
        <is>
          <t>否</t>
        </is>
      </c>
      <c r="T238" s="151" t="inlineStr">
        <is>
          <t>会泽县文化和旅游局</t>
        </is>
      </c>
      <c r="U238" s="151" t="inlineStr">
        <is>
          <t>大井镇人民政府</t>
        </is>
      </c>
      <c r="V238" s="151" t="inlineStr">
        <is>
          <t>是</t>
        </is>
      </c>
      <c r="W238" s="568" t="n">
        <v>46082</v>
      </c>
      <c r="X238" s="569" t="n">
        <v>46357</v>
      </c>
      <c r="Y238" s="151" t="inlineStr">
        <is>
          <t>前期准备、尽职调查等风控预案等</t>
        </is>
      </c>
      <c r="Z238" s="544" t="n"/>
    </row>
    <row r="239" ht="160" customFormat="1" customHeight="1" s="507">
      <c r="A239" s="151" t="n">
        <v>233</v>
      </c>
      <c r="B239" s="151" t="inlineStr">
        <is>
          <t>产业发展</t>
        </is>
      </c>
      <c r="C239" s="151" t="inlineStr">
        <is>
          <t>生产项目</t>
        </is>
      </c>
      <c r="D239" s="151" t="inlineStr">
        <is>
          <t>休闲农业与乡村旅游</t>
        </is>
      </c>
      <c r="E239" s="151" t="inlineStr">
        <is>
          <t>迤车镇石桥村旅游示范村建设项目</t>
        </is>
      </c>
      <c r="F239" s="151" t="inlineStr">
        <is>
          <t>迤车镇</t>
        </is>
      </c>
      <c r="G239" s="151" t="inlineStr">
        <is>
          <t>石桥村</t>
        </is>
      </c>
      <c r="H239" s="151" t="inlineStr">
        <is>
          <t>修建</t>
        </is>
      </c>
      <c r="I239" s="162" t="inlineStr">
        <is>
          <t>结合渝昆高铁建设为契机，紧扣迤车镇“一镇一中心一园区”发展定位，提升集镇品质和农文旅吸引力，推动全镇旅游业发展，深入挖掘江底五桥独特的文化底蕴，着力打造江底五桥观光、旅游、休闲、科考、铜运古驿道等历史文化，形成与纸厂乡织女湖相连的乡村旅游带。新建旅游观光步道2500米(江底铁索桥—江底仰天窝—213国道双包桥），采用钢架结构架设步道整体结构，使用户外塑木地板铺设步道、新建公厕1座60平方米及附属设施、修复道路、支彻档墙等。</t>
        </is>
      </c>
      <c r="J239" s="151" t="n">
        <v>350</v>
      </c>
      <c r="K239" s="151" t="n">
        <v>350</v>
      </c>
      <c r="L239" s="151" t="n"/>
      <c r="M239" s="151" t="n"/>
      <c r="N239" s="162" t="inlineStr">
        <is>
          <t>项目覆盖辖区内农户780户2437人（其中脱贫户184户613人，三类监测对象31户82人。增加石桥村乡村旅游景点和乡村旅游可利用资源，增加石桥景区招商引资吸引力。资源活化利用后可增加就业岗位，带动村民从事乡村旅游产业，增加收入，促进乡村振兴。</t>
        </is>
      </c>
      <c r="O239" s="162" t="inlineStr">
        <is>
          <t>通过资源活化利用，增加就业岗位，带动村民从事乡村旅游相关工作，增加收入，促进乡村振兴。</t>
        </is>
      </c>
      <c r="P239" s="528" t="n">
        <v>2437</v>
      </c>
      <c r="Q239" s="151" t="inlineStr">
        <is>
          <t>否</t>
        </is>
      </c>
      <c r="R239" s="151" t="inlineStr">
        <is>
          <t>否</t>
        </is>
      </c>
      <c r="S239" s="151" t="inlineStr">
        <is>
          <t>否</t>
        </is>
      </c>
      <c r="T239" s="151" t="inlineStr">
        <is>
          <t>会泽县文化和旅游局</t>
        </is>
      </c>
      <c r="U239" s="151" t="inlineStr">
        <is>
          <t>迤车镇人民政府</t>
        </is>
      </c>
      <c r="V239" s="151" t="inlineStr">
        <is>
          <t>是</t>
        </is>
      </c>
      <c r="W239" s="568" t="n">
        <v>46023</v>
      </c>
      <c r="X239" s="569" t="n">
        <v>46357</v>
      </c>
      <c r="Y239" s="151" t="inlineStr">
        <is>
          <t>前期准备、尽职调查等风控预案等</t>
        </is>
      </c>
      <c r="Z239" s="544" t="n"/>
    </row>
    <row r="240" ht="207" customFormat="1" customHeight="1" s="507">
      <c r="A240" s="151" t="n">
        <v>234</v>
      </c>
      <c r="B240" s="151" t="inlineStr">
        <is>
          <t>产业发展</t>
        </is>
      </c>
      <c r="C240" s="151" t="inlineStr">
        <is>
          <t>生产项目</t>
        </is>
      </c>
      <c r="D240" s="151" t="inlineStr">
        <is>
          <t>休闲农业与乡村旅游</t>
        </is>
      </c>
      <c r="E240" s="151" t="inlineStr">
        <is>
          <t>大海乡乡村旅游基础设施提升改造项目</t>
        </is>
      </c>
      <c r="F240" s="151" t="inlineStr">
        <is>
          <t>大海乡</t>
        </is>
      </c>
      <c r="G240" s="151" t="inlineStr">
        <is>
          <t>绿荫塘</t>
        </is>
      </c>
      <c r="H240" s="151" t="inlineStr">
        <is>
          <t>新建</t>
        </is>
      </c>
      <c r="I240" s="162" t="inlineStr">
        <is>
          <t>围绕大海草山肉羊加工厂、乡村综合服务中心、农文旅综合示范体、1000亩中药材、2500亩大海草山洋芋基地，倾力打造大海草山景区第一站。
1.产业道路硬化2.5公里及配套设施，计划350万元；2.建设农产品智慧采摘园，水池100立方米3个、滤沙池2个、灌溉管道3000米，投入资金120万元；
3.新建挡墙220立方米，450元/立方米，投入资金10万元；4.新建公厕一座60平方米，投资21万元；5.新建森林游步道及附属设施2.1公里，路面均宽2.5米，单价90万元/公里（含路面涂装、护栏、挡墙、路基土石方工程及相关配套设施），投入资金189万元，6.新建农特产品展销平台2个，40万元/个，投入资金80万元。</t>
        </is>
      </c>
      <c r="J240" s="151">
        <f>K240+L240+M240</f>
        <v/>
      </c>
      <c r="K240" s="151" t="n">
        <v>340</v>
      </c>
      <c r="L240" s="151" t="n"/>
      <c r="M240" s="151" t="n"/>
      <c r="N240" s="162" t="inlineStr">
        <is>
          <t>项目为大海草山景区集散地，项目建成后可进一步发挥当地生态资源优势，完善“吃、住、行、游、购、娱”要素，打造避暑胜地和冰雪小镇，项目建成后产权归村集体所有。项目覆盖辖区内农户197户486人（其中脱贫户33户134人，三类监测对象8户24人），预计每年可增加游客10万人（次），增加就业岗位100余个，人均增加3000元以上。村集体收益10万余元。</t>
        </is>
      </c>
      <c r="O240" s="162" t="inlineStr">
        <is>
          <t>引进新型经营主体，加强产业设施建设，积极推进经营主体直接带动农户发展，通过土地流转、就业务工等方式建立利益联结机制，有效增加就业岗位100余个，人均增加收入2500元以上。</t>
        </is>
      </c>
      <c r="P240" s="528" t="n">
        <v>486</v>
      </c>
      <c r="Q240" s="151" t="inlineStr">
        <is>
          <t>否</t>
        </is>
      </c>
      <c r="R240" s="151" t="inlineStr">
        <is>
          <t>否</t>
        </is>
      </c>
      <c r="S240" s="151" t="inlineStr">
        <is>
          <t>否</t>
        </is>
      </c>
      <c r="T240" s="151" t="inlineStr">
        <is>
          <t>会泽县文化和旅游局</t>
        </is>
      </c>
      <c r="U240" s="151" t="inlineStr">
        <is>
          <t>大海乡人民政府</t>
        </is>
      </c>
      <c r="V240" s="151" t="inlineStr">
        <is>
          <t>是</t>
        </is>
      </c>
      <c r="W240" s="568" t="n">
        <v>46082</v>
      </c>
      <c r="X240" s="569" t="n">
        <v>46357</v>
      </c>
      <c r="Y240" s="151" t="inlineStr">
        <is>
          <t>前期准备、尽职调查等风控预案等</t>
        </is>
      </c>
      <c r="Z240" s="544" t="n"/>
    </row>
    <row r="241" ht="208" customFormat="1" customHeight="1" s="507">
      <c r="A241" s="151" t="n">
        <v>235</v>
      </c>
      <c r="B241" s="151" t="inlineStr">
        <is>
          <t>产业发展</t>
        </is>
      </c>
      <c r="C241" s="151" t="inlineStr">
        <is>
          <t>生产项目</t>
        </is>
      </c>
      <c r="D241" s="151" t="inlineStr">
        <is>
          <t>休闲农业与乡村旅游</t>
        </is>
      </c>
      <c r="E241" s="151" t="inlineStr">
        <is>
          <t>大海乡“金布多”大峡谷农旅产业基础设施配套建设项目</t>
        </is>
      </c>
      <c r="F241" s="151" t="inlineStr">
        <is>
          <t>大海乡</t>
        </is>
      </c>
      <c r="G241" s="151" t="inlineStr">
        <is>
          <t>小江村</t>
        </is>
      </c>
      <c r="H241" s="151" t="inlineStr">
        <is>
          <t>新建</t>
        </is>
      </c>
      <c r="I241" s="162" t="inlineStr">
        <is>
          <t>充分挖掘利用大海乡丰富的旅游特色资源，全力打造全域旅游全产业链，强化大海草山与金布多大峡谷的联动支撑作用，形成一条从冰天雪地到热火朝天的旅游新环线。峡谷海拔在900—1600米之间，属干热河谷气候，水果、蔬菜产业发展很好，依托峡谷干热河谷发展规划，更好打造峡谷沿岸，带动周边群众创收增收。1.道路改造整理16公里，沿途水利等配套设施；2.新建农特产品交易市场4个；3.新建10米人行长桥两座，每座桥60万元；4.新建停车场及附属设施1200平方米；5.其它设施：建设垃圾收集设施16套、垃圾中转站1座、公厕2座80平方米；安装变压器1个、建设改造高低压配电线路1200米及配套设施；建设100立方米水池2个，安装饮水管道1500米。</t>
        </is>
      </c>
      <c r="J241" s="151">
        <f>K241+L241+M241</f>
        <v/>
      </c>
      <c r="K241" s="151" t="n">
        <v>460</v>
      </c>
      <c r="L241" s="151" t="n"/>
      <c r="M241" s="151" t="n"/>
      <c r="N241" s="162" t="inlineStr">
        <is>
          <t>项目为大海乡全域旅游的重要组成部分，建成后“金布多”、热区水果基地、蔬菜基地、草山连成一片，与大海草山一高一低遥相呼应，形成“一山分四季，隔离不同天”的峡谷奇观。项目建成后归大海乡人民政府所有，通过硬化产业道路、建灌溉沟渠等，可为种植蔬菜、热带水果等提供保障及所需用水，进一步改善生产生活条件。带动辖区内495户1372人（其中脱贫户90户320人，三类监测对象32户132人）人均增加收入2000元以上。</t>
        </is>
      </c>
      <c r="O241" s="162" t="inlineStr">
        <is>
          <t>培育与农户建立紧密利益联结、示范带动作用明显的新型农业经营主体因地制宜抓好蔬菜、热带水果、旅游等产业发展，可增加就业岗位50余个，人均增加2000元以上。</t>
        </is>
      </c>
      <c r="P241" s="528" t="n">
        <v>1372</v>
      </c>
      <c r="Q241" s="151" t="inlineStr">
        <is>
          <t>否</t>
        </is>
      </c>
      <c r="R241" s="151" t="inlineStr">
        <is>
          <t>否</t>
        </is>
      </c>
      <c r="S241" s="151" t="inlineStr">
        <is>
          <t>否</t>
        </is>
      </c>
      <c r="T241" s="151" t="inlineStr">
        <is>
          <t>会泽县文化和旅游局</t>
        </is>
      </c>
      <c r="U241" s="151" t="inlineStr">
        <is>
          <t>大海乡人民政府</t>
        </is>
      </c>
      <c r="V241" s="151" t="inlineStr">
        <is>
          <t>是</t>
        </is>
      </c>
      <c r="W241" s="568" t="n">
        <v>46084</v>
      </c>
      <c r="X241" s="569" t="n">
        <v>46359</v>
      </c>
      <c r="Y241" s="151" t="inlineStr">
        <is>
          <t>前期准备、尽职调查等风控预案等</t>
        </is>
      </c>
      <c r="Z241" s="544" t="n"/>
    </row>
    <row r="242" ht="173" customFormat="1" customHeight="1" s="507">
      <c r="A242" s="151" t="n">
        <v>236</v>
      </c>
      <c r="B242" s="151" t="inlineStr">
        <is>
          <t>产业发展</t>
        </is>
      </c>
      <c r="C242" s="151" t="inlineStr">
        <is>
          <t>生产项目</t>
        </is>
      </c>
      <c r="D242" s="151" t="inlineStr">
        <is>
          <t>休闲农业与乡村旅游</t>
        </is>
      </c>
      <c r="E242" s="151" t="inlineStr">
        <is>
          <t>大海乡布多村旅游示范村建设项目</t>
        </is>
      </c>
      <c r="F242" s="151" t="inlineStr">
        <is>
          <t>大海乡</t>
        </is>
      </c>
      <c r="G242" s="151" t="inlineStr">
        <is>
          <t>布多村</t>
        </is>
      </c>
      <c r="H242" s="151" t="inlineStr">
        <is>
          <t>新建</t>
        </is>
      </c>
      <c r="I242" s="162" t="inlineStr">
        <is>
          <t>主要建设内容：1.闲置资源（房屋4套，总面积90平方米）转化再利用，计划投资20万元；2.围绕50亩田园综合示范体培育亲子研学旅游资源新业态，计划投资6万元；3.农产品交易市场改造提升，计划投资35万元；4.建设旅拍基地及停车场等附属设施。计划投资20万元；在干坪子小组规划建设艺术创作营地，保留原生态石板房，以“金布多”为前景，观看“日照金山”，创作艺术作品。5.新建10米人行长桥两座，每座桥45万元，计划投入资金90万元；6.旅游环线护栏建设，计划投资11万元；7.建设农特产品展销、售卖区两个计划投资180万元。</t>
        </is>
      </c>
      <c r="J242" s="151" t="n">
        <v>362</v>
      </c>
      <c r="K242" s="151" t="n">
        <v>362</v>
      </c>
      <c r="L242" s="151" t="n"/>
      <c r="M242" s="151" t="n"/>
      <c r="N242" s="162" t="inlineStr">
        <is>
          <t>项目为小江地质公园、蒋家沟泥石流、热区水果基地、蔬菜基地所属区，项目建成后归村集体所有，通过硬化产业道路、建灌溉沟渠等，可为种植蔬菜、热带水果等提供保障及所需用水，进一步改善生产生活条件。带动辖区内495户1374人（其中脱贫户90户332人，三类监测对象32户119人）人均增加收入1500元以上。增加村集体收入5万余元。</t>
        </is>
      </c>
      <c r="O242" s="162" t="inlineStr">
        <is>
          <t>发展旅游业、土地流转、增加种植规模、改善生产生活条件，带动当地群众就业80人以上，促进群众增加收入。</t>
        </is>
      </c>
      <c r="P242" s="528" t="n">
        <v>1374</v>
      </c>
      <c r="Q242" s="151" t="inlineStr">
        <is>
          <t>否</t>
        </is>
      </c>
      <c r="R242" s="151" t="inlineStr">
        <is>
          <t>否</t>
        </is>
      </c>
      <c r="S242" s="151" t="inlineStr">
        <is>
          <t>否</t>
        </is>
      </c>
      <c r="T242" s="151" t="inlineStr">
        <is>
          <t>会泽县文化和旅游局</t>
        </is>
      </c>
      <c r="U242" s="151" t="inlineStr">
        <is>
          <t>大海乡人民政府</t>
        </is>
      </c>
      <c r="V242" s="151" t="inlineStr">
        <is>
          <t>是</t>
        </is>
      </c>
      <c r="W242" s="568" t="n">
        <v>46086</v>
      </c>
      <c r="X242" s="569" t="n">
        <v>46357</v>
      </c>
      <c r="Y242" s="151" t="inlineStr">
        <is>
          <t>前期准备、尽职调查等风控预案等</t>
        </is>
      </c>
      <c r="Z242" s="544" t="n"/>
    </row>
    <row r="243" ht="240" customFormat="1" customHeight="1" s="507">
      <c r="A243" s="151" t="n">
        <v>237</v>
      </c>
      <c r="B243" s="151" t="inlineStr">
        <is>
          <t>产业发展</t>
        </is>
      </c>
      <c r="C243" s="151" t="inlineStr">
        <is>
          <t>生产项目</t>
        </is>
      </c>
      <c r="D243" s="151" t="inlineStr">
        <is>
          <t>休闲农业与乡村旅游</t>
        </is>
      </c>
      <c r="E243" s="151" t="inlineStr">
        <is>
          <t>老厂乡老厂村乡村振兴建设项目</t>
        </is>
      </c>
      <c r="F243" s="151" t="inlineStr">
        <is>
          <t>老厂乡</t>
        </is>
      </c>
      <c r="G243" s="151" t="inlineStr">
        <is>
          <t>老厂村</t>
        </is>
      </c>
      <c r="H243" s="151" t="inlineStr">
        <is>
          <t>新建</t>
        </is>
      </c>
      <c r="I243" s="522" t="inlineStr">
        <is>
          <t>回龙谷景区位于云南省会泽县老厂乡境内，总长31.94公里，最高海拔2700米，最低海拔1230米，横向跨度569至1156米，总面积达29.97平方公里。这里森林覆盖率极高，栖息着120余只野生猕猴，是一处集康养休闲、徒步探险和生态旅居为一体的理想胜地。回龙谷以雄奇的地貌、清幽的生态环境和丰富的人文遗迹，展现出“雄、险、秀、幽、奇”的独特气质。1.新建老厂乡旅游公厕（新建混凝土主体结构170平方米），投资概算60万元；2.将部分原有资产（1500平方米）改造为7个群众创业点，并配套水电、墙地面处理等功能设施，投资概算560万元。3.提升改造游客服务中心咨询服务点及联农带农促增收服务设施等2000平方米，投资概算300万元；4.铺设直径200毫米PVC管2.5公里（对原有灌溉沟渠进行修复改造，涉及群众生产蚕豆、玉米等200余亩用水），投资概算40万元。5.老厂村村组道路（2000米、均宽1.5米）及15立方挡土墙建设，投资概算45万元。</t>
        </is>
      </c>
      <c r="J243" s="151">
        <f>K243+L243+M243</f>
        <v/>
      </c>
      <c r="K243" s="151" t="n">
        <v>505</v>
      </c>
      <c r="L243" s="151" t="n"/>
      <c r="M243" s="151" t="n"/>
      <c r="N243" s="162" t="inlineStr">
        <is>
          <t>项目建成能够完善回龙谷景区建设，是回龙谷景区建设重要组成部分，项目覆盖辖区内农户824户2451人（其中脱贫户177户654人，“三类监测对象”21户96人）。项目建成后配合之前建设项目预计每年可增加游客4000人（次），增加景区管理、维护人员就业岗位30余个，联合其余项目人均增加4000元以上。村集体增加收入1万余元。</t>
        </is>
      </c>
      <c r="O243" s="524" t="inlineStr">
        <is>
          <t>依托“一乡一业”的规模化农业产业，由回龙谷景区运营企业牵头，乡政府和村集体协同，打造集农业生产、加工、观光、科普、休闲于一体的田园综合体。项目内的餐饮、保洁、导游、绿化等岗位优先雇佣本地村民，并设立创业孵化区，支持村民开办农家乐、文创小店、电商直播点。为村民提供了“离土不离乡”的稳定就业岗位；孵化了一批本土小微企业和创业主体，使农民从单纯的“生产者”转变为“经营者”和“服务者”，拓宽增收渠道。</t>
        </is>
      </c>
      <c r="P243" s="528" t="n">
        <v>2451</v>
      </c>
      <c r="Q243" s="151" t="inlineStr">
        <is>
          <t>否</t>
        </is>
      </c>
      <c r="R243" s="151" t="inlineStr">
        <is>
          <t>否</t>
        </is>
      </c>
      <c r="S243" s="151" t="inlineStr">
        <is>
          <t>否</t>
        </is>
      </c>
      <c r="T243" s="151" t="inlineStr">
        <is>
          <t>会泽县文化和旅游局</t>
        </is>
      </c>
      <c r="U243" s="151" t="inlineStr">
        <is>
          <t>老厂乡人民政府</t>
        </is>
      </c>
      <c r="V243" s="151" t="inlineStr">
        <is>
          <t>是</t>
        </is>
      </c>
      <c r="W243" s="568" t="n">
        <v>46082</v>
      </c>
      <c r="X243" s="569" t="n">
        <v>46266</v>
      </c>
      <c r="Y243" s="151" t="inlineStr">
        <is>
          <t>前期准备、尽职调查等风控预案等</t>
        </is>
      </c>
      <c r="Z243" s="544" t="n"/>
    </row>
    <row r="244" ht="346" customFormat="1" customHeight="1" s="508">
      <c r="A244" s="151" t="n">
        <v>238</v>
      </c>
      <c r="B244" s="151" t="inlineStr">
        <is>
          <t>产业发展</t>
        </is>
      </c>
      <c r="C244" s="151" t="inlineStr">
        <is>
          <t>生产项目</t>
        </is>
      </c>
      <c r="D244" s="151" t="inlineStr">
        <is>
          <t>休闲农业与乡村旅游</t>
        </is>
      </c>
      <c r="E244" s="151" t="inlineStr">
        <is>
          <t>纸厂乡江边村旅居配套设施建设项目</t>
        </is>
      </c>
      <c r="F244" s="151" t="inlineStr">
        <is>
          <t>纸厂乡</t>
        </is>
      </c>
      <c r="G244" s="151" t="inlineStr">
        <is>
          <t>江边村</t>
        </is>
      </c>
      <c r="H244" s="151" t="inlineStr">
        <is>
          <t>新建</t>
        </is>
      </c>
      <c r="I244" s="162" t="inlineStr">
        <is>
          <t>纸厂乡依托“织女湖+天然硫磺泉”核心资源，已初步构建“康养度假+农耕体验”的旅游发展框架，引入企业打造集住宿、餐饮、温泉于一体的织女湖康养度假村，配套建成环湖栈道、游客接待中心、民宿等设施，形成“山水+温泉+田园”的复合型旅游场景，青花椒、薄皮核桃、手工酥麻糖、核桃糖等农特产品为旅游消费提供了优质载体。为进一步补齐基础设施短板、提升旅游承载能力，计划进一步推进系列配套项目建设项目，建设内容为：1.产业道路建设长1200米，均宽3米，用C30混凝土浇筑，计划投入60万元。2.种植柑橘10亩，建设1个50立方米水池，配套DN80镀锌管160米，DN50镀锌管1500米，PE32管300米，PE毛细管3000米，DN80闸阀（含配件）2套，DN50闸阀（含配件）6套。计划投入30万元。3.实施农产品交易市场改造提升，场地硬化550平方米，摊位50个，主体设施及附属设施158平方米，计划投入35万元。4.建设江边堤岸防护栏1400米，预计投入30万元。5.新建560米产业栈道，栈道宽度3米，面积1680平方米，含基础、栈道钢钩立柱，木板面层、栏杆等，计划投入260万元。6.新建停车场一个8000平方米，支砌挡墙8600立方米，防护栏350米，填土方40000立方米，硬化8000平方米等，计划投入480万元。</t>
        </is>
      </c>
      <c r="J244" s="151">
        <f>K244+L244+M244</f>
        <v/>
      </c>
      <c r="K244" s="151" t="n">
        <v>435</v>
      </c>
      <c r="L244" s="151" t="n"/>
      <c r="M244" s="151" t="n"/>
      <c r="N244" s="162" t="inlineStr">
        <is>
          <t>项目建成后形成的经营性资产归村集体所有，预计可吸纳用工160人，每年增加村集体经济15万元，项目覆盖483户1747人，其中脱贫户218户800人，三类监测对30户140人。</t>
        </is>
      </c>
      <c r="O244" s="553" t="inlineStr">
        <is>
          <t>建立脱贫户、监测户、普通农户三级就业台账，160个用工岗位中脱贫户占比不低于40%、监测户不低于10%，优先设置栈道维护、停车场管理、农产品交易市场服务、柑橘种植管护等适配岗位，项目建设阶段优先吸纳本地劳动力参与施工，务工人员月均收入不低于3000元。同时依托农产品交易市场，成立村集体主导的农特产品合作社，统一规范青花椒、薄皮核桃、手工酥麻糖等产品的包装、品质标准与定价体系，搭建“农户+合作社+度假村+游客”直供平台，度假村餐饮采购、伴手礼定制优先对接合作社，交易市场设立50个农户专属摊位，为脱贫户、监测户提供定期租金减免优惠，预计带动每户年均增收1.2万元以上。鼓励村民利用旅游发展契机创业，对开办民宿、农家乐、农特产品小店的农户，联合专业机构开展民宿运营、餐饮服务、电商直播等免费培训，每年覆盖村民200人次以上，重点扶持脱贫户、监测户创业，形成“旅游+创业”致富链条。</t>
        </is>
      </c>
      <c r="P244" s="528" t="n">
        <v>1747</v>
      </c>
      <c r="Q244" s="151" t="inlineStr">
        <is>
          <t>否</t>
        </is>
      </c>
      <c r="R244" s="151" t="inlineStr">
        <is>
          <t>否</t>
        </is>
      </c>
      <c r="S244" s="151" t="inlineStr">
        <is>
          <t>否</t>
        </is>
      </c>
      <c r="T244" s="151" t="inlineStr">
        <is>
          <t>会泽县文化和旅游局</t>
        </is>
      </c>
      <c r="U244" s="151" t="inlineStr">
        <is>
          <t>纸厂乡人民政府</t>
        </is>
      </c>
      <c r="V244" s="151" t="inlineStr">
        <is>
          <t>是</t>
        </is>
      </c>
      <c r="W244" s="568" t="n">
        <v>46082</v>
      </c>
      <c r="X244" s="569" t="n">
        <v>46387</v>
      </c>
      <c r="Y244" s="151" t="inlineStr">
        <is>
          <t>前期准备、尽职调查等风控预案等</t>
        </is>
      </c>
      <c r="Z244" s="544" t="n"/>
    </row>
    <row r="245" ht="202" customFormat="1" customHeight="1" s="508">
      <c r="A245" s="151" t="n">
        <v>239</v>
      </c>
      <c r="B245" s="151" t="inlineStr">
        <is>
          <t>产业发展</t>
        </is>
      </c>
      <c r="C245" s="151" t="inlineStr">
        <is>
          <t>生产项目</t>
        </is>
      </c>
      <c r="D245" s="151" t="inlineStr">
        <is>
          <t>休闲农业与乡村旅游</t>
        </is>
      </c>
      <c r="E245" s="151" t="inlineStr">
        <is>
          <t>雨碌乡大地缝旅游开发项目</t>
        </is>
      </c>
      <c r="F245" s="151" t="inlineStr">
        <is>
          <t>雨碌乡</t>
        </is>
      </c>
      <c r="G245" s="151" t="inlineStr">
        <is>
          <t>白彝村</t>
        </is>
      </c>
      <c r="H245" s="151" t="inlineStr">
        <is>
          <t>新建</t>
        </is>
      </c>
      <c r="I245" s="162" t="inlineStr">
        <is>
          <t>以雨碌大地缝国家4A景区为主体，向下延伸开发，完善基础设施建设，吸引更多人进行雨碌大地缝神秘探寻之旅。游客在感受大自然神奇力量的同时，助力周边农户增收和产业发展。
1.延伸大地缝小铁厂至白彝下高桥路段，铺设旅游步道长2300米，预计投入380万元；2.新建河道闸门及拦水坝，共计1000立方米，预计投入100万元；3.新建旅游公厕2个160平方米，预计投入50万元；4.新建公共停车场1个，共计1200平方米，预计投入24万元；5.新建出口农产品销售中心100平方米，预计投入100万元；6.新建安全防护措施及排危2300米，预计投入40万元。</t>
        </is>
      </c>
      <c r="J245" s="151">
        <f>K245+L245+M245</f>
        <v/>
      </c>
      <c r="K245" s="151" t="n">
        <v>354</v>
      </c>
      <c r="L245" s="151" t="n"/>
      <c r="M245" s="151" t="n"/>
      <c r="N245" s="162" t="inlineStr">
        <is>
          <t>项目覆盖1569户5403人，其中脱贫对象487户1800人，三类监测对象72户246人。项目为雨碌大地缝景区发展总体规划的重要组成部分，项目建成后完美解决大地缝后半段爬山困难及住宿难以满足等问题，进一步提升游客体验感，增加游客流量，提升景区整体经济效益，进而带动周边群众增收。项目建成后资产归白彝村集体所有。</t>
        </is>
      </c>
      <c r="O245" s="522" t="inlineStr">
        <is>
          <t>以大地缝为依托，采取党总支+合作社+农户发展模式，由村集体经营景区景交车、停车场等，发展壮大村集体经济。同时，吸纳当地群众就近就地就业，带动群众增收。每年可实现村集体经济收益2万元，项目建成后预计可吸纳50人左右就业（其中低收入群体30人左右）。</t>
        </is>
      </c>
      <c r="P245" s="528" t="n">
        <v>5403</v>
      </c>
      <c r="Q245" s="151" t="inlineStr">
        <is>
          <t>否</t>
        </is>
      </c>
      <c r="R245" s="151" t="inlineStr">
        <is>
          <t>否</t>
        </is>
      </c>
      <c r="S245" s="151" t="inlineStr">
        <is>
          <t>否</t>
        </is>
      </c>
      <c r="T245" s="151" t="inlineStr">
        <is>
          <t>会泽县文化和旅游局</t>
        </is>
      </c>
      <c r="U245" s="151" t="inlineStr">
        <is>
          <t>雨碌乡人民政府</t>
        </is>
      </c>
      <c r="V245" s="151" t="inlineStr">
        <is>
          <t>是</t>
        </is>
      </c>
      <c r="W245" s="568" t="n">
        <v>46082</v>
      </c>
      <c r="X245" s="569" t="n">
        <v>46357</v>
      </c>
      <c r="Y245" s="151" t="inlineStr">
        <is>
          <t>前期准备、尽职调查等风控预案等</t>
        </is>
      </c>
      <c r="Z245" s="544" t="n"/>
    </row>
    <row r="246" ht="193" customFormat="1" customHeight="1" s="507">
      <c r="A246" s="151" t="n">
        <v>240</v>
      </c>
      <c r="B246" s="151" t="inlineStr">
        <is>
          <t>产业发展</t>
        </is>
      </c>
      <c r="C246" s="151" t="inlineStr">
        <is>
          <t>生产项目</t>
        </is>
      </c>
      <c r="D246" s="151" t="inlineStr">
        <is>
          <t>休闲农业与乡村旅游</t>
        </is>
      </c>
      <c r="E246" s="151" t="inlineStr">
        <is>
          <t>雨碌乡陡红村旅游基础设施建设项目</t>
        </is>
      </c>
      <c r="F246" s="151" t="inlineStr">
        <is>
          <t>雨碌乡</t>
        </is>
      </c>
      <c r="G246" s="151" t="inlineStr">
        <is>
          <t>陡红村</t>
        </is>
      </c>
      <c r="H246" s="151" t="inlineStr">
        <is>
          <t>新建</t>
        </is>
      </c>
      <c r="I246" s="162" t="inlineStr">
        <is>
          <t>陡红村位于雨碌乡南面，全村总户数832户，总人口3100人。共有10个村民小组，有常住少数民族1个，少数民族人口110人。上村小组有千年古樟木树1棵，生长近百年的古树70多棵，依托雨碌丰富的旅游资源，打造景村融合型宜居宜业和美示范村。主要建设内容：1.新建健康行走步道1条，长2.5公里，均宽1.5米；预计投入128万元；2.建设挡土墙1500立方米及道路修复；预计投入54万元；3.进村道路硬化1公里、宽4米，厚0.2米，C30用C30混凝土浇筑，预计投入70万元；4.安装仿生态防护栏1000米；预计投入51万元。</t>
        </is>
      </c>
      <c r="J246" s="151" t="n">
        <v>366</v>
      </c>
      <c r="K246" s="151" t="n">
        <v>366</v>
      </c>
      <c r="L246" s="151" t="n"/>
      <c r="M246" s="151" t="n"/>
      <c r="N246" s="162" t="inlineStr">
        <is>
          <t>项目为雨碌大地缝景区发展总体规划的重要组成部分，项目建成后产权归村集体所有。项目覆盖辖区内农户769户2862人（其中脱贫户274户1131人，“三类监测对象”27户120人）。项目建成后预计每年可增加游客2万元人（次），增加就业岗位20余个，人均增加5000元以上。同时，项目的实施将为雨碌大地缝景区发展总体规划建设提供重要支撑。</t>
        </is>
      </c>
      <c r="O246" s="524" t="inlineStr">
        <is>
          <t>以大地缝为核心，辐射项目建设区，以就在文旅集团为依托，采取公司+村委会+农户发展模式，开发建设民宿4家，生态农家乐2家，户均实现经济收入1万元以上，吸纳当地群众就近就地就业10人从事服务业，同时开设旅游摆渡专线一条，设置摆渡车2辆，驾驶员2人，年人均实现经济收入10000元以上，带动当地5户群众种植无公害蔬菜，户均增加经济收入5000元以上。</t>
        </is>
      </c>
      <c r="P246" s="528" t="n">
        <v>2862</v>
      </c>
      <c r="Q246" s="151" t="inlineStr">
        <is>
          <t>否</t>
        </is>
      </c>
      <c r="R246" s="151" t="inlineStr">
        <is>
          <t>否</t>
        </is>
      </c>
      <c r="S246" s="151" t="inlineStr">
        <is>
          <t>否</t>
        </is>
      </c>
      <c r="T246" s="151" t="inlineStr">
        <is>
          <t>会泽县文化和旅游局</t>
        </is>
      </c>
      <c r="U246" s="151" t="inlineStr">
        <is>
          <t>雨碌乡人民政府</t>
        </is>
      </c>
      <c r="V246" s="151" t="inlineStr">
        <is>
          <t>是</t>
        </is>
      </c>
      <c r="W246" s="568" t="n">
        <v>46023</v>
      </c>
      <c r="X246" s="569" t="n">
        <v>46357</v>
      </c>
      <c r="Y246" s="151" t="inlineStr">
        <is>
          <t>前期准备、尽职调查等风控预案等</t>
        </is>
      </c>
      <c r="Z246" s="544" t="n"/>
    </row>
    <row r="247" ht="239" customFormat="1" customHeight="1" s="507">
      <c r="A247" s="151" t="n">
        <v>241</v>
      </c>
      <c r="B247" s="151" t="inlineStr">
        <is>
          <t>产业发展</t>
        </is>
      </c>
      <c r="C247" s="151" t="inlineStr">
        <is>
          <t>生产项目</t>
        </is>
      </c>
      <c r="D247" s="151" t="inlineStr">
        <is>
          <t>休闲农业与乡村旅游</t>
        </is>
      </c>
      <c r="E247" s="151" t="inlineStr">
        <is>
          <t>雨碌乡雨碌村旅游基础设施建设项目</t>
        </is>
      </c>
      <c r="F247" s="151" t="inlineStr">
        <is>
          <t>雨碌乡</t>
        </is>
      </c>
      <c r="G247" s="151" t="inlineStr">
        <is>
          <t>雨碌村</t>
        </is>
      </c>
      <c r="H247" s="151" t="inlineStr">
        <is>
          <t>新建</t>
        </is>
      </c>
      <c r="I247" s="162" t="inlineStr">
        <is>
          <t>小铁厂小组位于雨碌村东面，属雨碌大地缝的出口，依托雨碌丰富的旅游资源，打造景村融合型宜居宜业和美示范村。主要建设内容：1.新建小铁厂大地缝观光步行栈道1200米，仿生护栏1200米，预计投入200万元；2.小铁厂小组旅游基础设施道路升级改造11250平方米，预计投入196万元；3.新建挡土墙1600立方米，预计投入82万元；4.村内道路硬化3000平方米，预计投入42万元。</t>
        </is>
      </c>
      <c r="J247" s="151">
        <f>K247+L247+M247</f>
        <v/>
      </c>
      <c r="K247" s="151" t="n">
        <v>260</v>
      </c>
      <c r="L247" s="151" t="n"/>
      <c r="M247" s="151" t="n"/>
      <c r="N247" s="162" t="inlineStr">
        <is>
          <t>项目为雨碌大地缝景区发展总体规划的重要组成部分，项目建成后产权归村集体所有。项目覆盖辖区内农户1009户3437人（其中脱贫户104户333人，“三类监测对象”23户86人）。项目建成后预计每年可增加游客2万元人（次），增加就业岗位20余个，人均增加5000元以上。同时，项目的实施将为雨碌大地缝景区发展总体规划建设提供重要支撑。</t>
        </is>
      </c>
      <c r="O247" s="524" t="inlineStr">
        <is>
          <t>以大地缝为依托，以现有资产和建成资产折价与就在文旅集团入股合作，采取公司+党总支+合作社+农户发展模式，租赁农户闲置房屋或引导农户利用闲置房屋入股开发建设民宿2家，咖啡吧1家、茶室1家，年均实现经济收入10000元以上，吸纳当地群众就近就地就业10人从事服务业或参与部分业态的管理保洁，年人均增加经济收入5000元以上，同时开设地缝正门停车场至后门停车产旅游摆渡专线一条，设置摆渡车3辆，驾驶员3人，年人均实现经济收入10000元以上。</t>
        </is>
      </c>
      <c r="P247" s="528" t="n">
        <v>3437</v>
      </c>
      <c r="Q247" s="151" t="inlineStr">
        <is>
          <t>否</t>
        </is>
      </c>
      <c r="R247" s="151" t="inlineStr">
        <is>
          <t>否</t>
        </is>
      </c>
      <c r="S247" s="151" t="inlineStr">
        <is>
          <t>否</t>
        </is>
      </c>
      <c r="T247" s="151" t="inlineStr">
        <is>
          <t>会泽县文化和旅游局</t>
        </is>
      </c>
      <c r="U247" s="151" t="inlineStr">
        <is>
          <t>雨碌乡人民政府</t>
        </is>
      </c>
      <c r="V247" s="151" t="inlineStr">
        <is>
          <t>是</t>
        </is>
      </c>
      <c r="W247" s="568" t="n">
        <v>46023</v>
      </c>
      <c r="X247" s="569" t="n">
        <v>46357</v>
      </c>
      <c r="Y247" s="151" t="inlineStr">
        <is>
          <t>前期准备、尽职调查等风控预案等</t>
        </is>
      </c>
      <c r="Z247" s="544" t="n"/>
    </row>
    <row r="248" ht="135" customFormat="1" customHeight="1" s="507">
      <c r="A248" s="151" t="n">
        <v>242</v>
      </c>
      <c r="B248" s="151" t="inlineStr">
        <is>
          <t>产业发展</t>
        </is>
      </c>
      <c r="C248" s="151" t="inlineStr">
        <is>
          <t>生产项目</t>
        </is>
      </c>
      <c r="D248" s="151" t="inlineStr">
        <is>
          <t>休闲农业与乡村旅游</t>
        </is>
      </c>
      <c r="E248" s="151" t="inlineStr">
        <is>
          <t>鲁纳乡朝阳村旅游示范村建设项目</t>
        </is>
      </c>
      <c r="F248" s="151" t="inlineStr">
        <is>
          <t>鲁纳乡</t>
        </is>
      </c>
      <c r="G248" s="151" t="inlineStr">
        <is>
          <t>朝阳村</t>
        </is>
      </c>
      <c r="H248" s="151" t="inlineStr">
        <is>
          <t>新建</t>
        </is>
      </c>
      <c r="I248" s="162" t="inlineStr">
        <is>
          <t>依托朝阳水库水资源和森林覆盖率高的自然资源优势，利用300亩特色烟叶种植，走农文旅融合发展道路。1.朝阳水库环湖步道建设1公里，宽2米，投资80万元。2.挡土墙建设500立方米，投资20万元。3.硬化产业道路3.5公里，宽3.5米，投资150万元。4.建设护栏700米投资30万元。</t>
        </is>
      </c>
      <c r="J248" s="151">
        <f>K248+L248+M248</f>
        <v/>
      </c>
      <c r="K248" s="151" t="n">
        <v>280</v>
      </c>
      <c r="L248" s="151" t="n"/>
      <c r="M248" s="151" t="n"/>
      <c r="N248" s="162" t="inlineStr">
        <is>
          <t>该项目以提升农村旅游基础设施为主，促进村内产业发展，带动群众增收。同时结合资源禀赋，着力打造环湖观光、登山探险、垂钓等为一体的休闲旅游业态。项目覆盖辖区内农户658户2218人（其中脱贫户108户390人，“三类监测对象”28户106人）。</t>
        </is>
      </c>
      <c r="O248" s="162" t="inlineStr">
        <is>
          <t>农文旅+生态康养，打造环湖观光、登山探险、垂钓等为一体的休闲旅游业态。发展现代农业，提高农业劳动生产率，增强农业就业吸引力。</t>
        </is>
      </c>
      <c r="P248" s="528" t="n">
        <v>2218</v>
      </c>
      <c r="Q248" s="151" t="inlineStr">
        <is>
          <t>否</t>
        </is>
      </c>
      <c r="R248" s="151" t="inlineStr">
        <is>
          <t>否</t>
        </is>
      </c>
      <c r="S248" s="151" t="inlineStr">
        <is>
          <t>否</t>
        </is>
      </c>
      <c r="T248" s="151" t="inlineStr">
        <is>
          <t>会泽县文化和旅游局</t>
        </is>
      </c>
      <c r="U248" s="151" t="inlineStr">
        <is>
          <t>鲁纳乡人民政府</t>
        </is>
      </c>
      <c r="V248" s="151" t="inlineStr">
        <is>
          <t>是</t>
        </is>
      </c>
      <c r="W248" s="568" t="n">
        <v>46083</v>
      </c>
      <c r="X248" s="569" t="n">
        <v>46358</v>
      </c>
      <c r="Y248" s="151" t="inlineStr">
        <is>
          <t>前期准备、尽职调查等风控预案等</t>
        </is>
      </c>
      <c r="Z248" s="544" t="n"/>
    </row>
    <row r="249" ht="208" customFormat="1" customHeight="1" s="507">
      <c r="A249" s="151" t="n">
        <v>243</v>
      </c>
      <c r="B249" s="151" t="inlineStr">
        <is>
          <t>产业发展</t>
        </is>
      </c>
      <c r="C249" s="151" t="inlineStr">
        <is>
          <t>生产项目</t>
        </is>
      </c>
      <c r="D249" s="151" t="inlineStr">
        <is>
          <t>休闲农业与乡村旅游</t>
        </is>
      </c>
      <c r="E249" s="151" t="inlineStr">
        <is>
          <t>马路乡水口村休闲观光农旅融合建设项目</t>
        </is>
      </c>
      <c r="F249" s="151" t="inlineStr">
        <is>
          <t>马路乡</t>
        </is>
      </c>
      <c r="G249" s="151" t="inlineStr">
        <is>
          <t>水口村</t>
        </is>
      </c>
      <c r="H249" s="151" t="inlineStr">
        <is>
          <t>新建</t>
        </is>
      </c>
      <c r="I249" s="162" t="inlineStr">
        <is>
          <t>依托象鼻岭水电站沿岸的乡村旅游资源优势，以发展红玛瑙樱桃产业，促进旅游快速发展，走农业+旅游融合乡村发展模式。积极整合开发特色旅游产业资源优势，开发牛栏江沿线特色旅游项目，建设文化旅游长廊，以特色樱桃产业推动旅游业的发展，以旅游业反哺樱桃产业。1.新建樱桃林采摘路沙砖铺设5000米，宽0.6米，投资概算30万元；2.新建樱桃储存用房60平方米及湾子小组交易销售用房200平方米，投资概算85万元；3.完善旅游接待中心门前空地基础设施建设及公厕附属设施改造和周边道路硬化400平方米，投资概算65万元。</t>
        </is>
      </c>
      <c r="J249" s="151">
        <f>K249+L249+M249</f>
        <v/>
      </c>
      <c r="K249" s="151" t="n">
        <v>180</v>
      </c>
      <c r="L249" s="151" t="n"/>
      <c r="M249" s="151" t="n"/>
      <c r="N249" s="162" t="inlineStr">
        <is>
          <t>该项目覆盖群众4个小组453户1440人，其中监测对象45户137人。通过发展旅游休闲观光项目，每年可吸引约5万名游客前来观光旅游和消费，并有效提高水口村的知名度和形象获得更多投资和合作机会。通过农家乐消费、樱桃采摘及销售等多种渠道增加村民收入，使村民人均年收入增长2500元，增加就业岗位包括小吃摊、农家乐服务人员、樱桃采摘工人等，为本村创造至少50个就业岗位。</t>
        </is>
      </c>
      <c r="O249" s="162" t="inlineStr">
        <is>
          <t>采取党总支+合作社+农户发展模式，由村集体经营景区景交车、停车场等，发展壮大村集体经济。同时，吸纳当地群众就近就地就业，带动群众增收。</t>
        </is>
      </c>
      <c r="P249" s="528" t="n">
        <v>1440</v>
      </c>
      <c r="Q249" s="151" t="inlineStr">
        <is>
          <t>否</t>
        </is>
      </c>
      <c r="R249" s="151" t="inlineStr">
        <is>
          <t>否</t>
        </is>
      </c>
      <c r="S249" s="151" t="inlineStr">
        <is>
          <t>否</t>
        </is>
      </c>
      <c r="T249" s="151" t="inlineStr">
        <is>
          <t>会泽县文化和旅游局</t>
        </is>
      </c>
      <c r="U249" s="151" t="inlineStr">
        <is>
          <t>马路乡人民政府</t>
        </is>
      </c>
      <c r="V249" s="151" t="inlineStr">
        <is>
          <t>是</t>
        </is>
      </c>
      <c r="W249" s="568" t="n">
        <v>46082</v>
      </c>
      <c r="X249" s="569" t="n">
        <v>46266</v>
      </c>
      <c r="Y249" s="151" t="inlineStr">
        <is>
          <t>前期准备、尽职调查等风控预案等</t>
        </is>
      </c>
      <c r="Z249" s="544" t="n"/>
    </row>
    <row r="250" ht="287" customFormat="1" customHeight="1" s="507">
      <c r="A250" s="151" t="n">
        <v>244</v>
      </c>
      <c r="B250" s="151" t="inlineStr">
        <is>
          <t>产业发展</t>
        </is>
      </c>
      <c r="C250" s="151" t="inlineStr">
        <is>
          <t>生产项目</t>
        </is>
      </c>
      <c r="D250" s="151" t="inlineStr">
        <is>
          <t>休闲农业与乡村旅游</t>
        </is>
      </c>
      <c r="E250" s="151" t="inlineStr">
        <is>
          <t>以礼街道先锋社区农文旅综合体建设项目</t>
        </is>
      </c>
      <c r="F250" s="151" t="inlineStr">
        <is>
          <t>以礼街道</t>
        </is>
      </c>
      <c r="G250" s="151" t="inlineStr">
        <is>
          <t>先锋社区</t>
        </is>
      </c>
      <c r="H250" s="151" t="inlineStr">
        <is>
          <t>新建</t>
        </is>
      </c>
      <c r="I250" s="162" t="inlineStr">
        <is>
          <t>（一）建设取水设施设备：1.新建给水水池11个，550立方米；2.建设给水设施：建设给水设施DN200钢管1500米，DN100钢管1300米，排水设施DN500波纹管800米，DN300波纹管1500米，水循环处理系统1套、农田喷灌系统1套；新建钢筋混凝土检查井8座；新建管径DN800污水管网265米，其中DN800管径混凝土管网70米，DN800HDPE双臂波纹管196米；新建钢筋混凝土检查井直径1250毫米8座。沿水池建设彩色陶瓷颗粒防滑路面道长300米，宽1米。（二）道路建设：道路铺设6000平方米，道路长350米，均宽1.5米，护栏650米等配套设施；（三）新建停车场及周边环境提升改造1800平方米；（四）农作物种植：种植农作物、果树等观光农业50余亩及灌溉配套设施；（五）配电设施：安装变压器1个、建设改造高低压配电线路1000米及配套设施；（六）其它设施：建设垃圾收集设施16套、垃圾中转站1座、公厕1座80平方米、抽水泵站改造2座。</t>
        </is>
      </c>
      <c r="J250" s="151">
        <f>K250+L250+M250</f>
        <v/>
      </c>
      <c r="K250" s="151" t="n">
        <v>767</v>
      </c>
      <c r="L250" s="151" t="n"/>
      <c r="M250" s="151" t="n"/>
      <c r="N250" s="162" t="inlineStr">
        <is>
          <t>项目具有“以文塑旅、以旅彰文、农旅融合”显著时代特征。项目投产后，预计每年可接待游客5万人次，实现旅游收入400万元。项目运营后，可辐射带动已脱贫户671户2058人，三类监测对象50户，137人参与建设、商贸、加工、旅游、农事活动等用工需求，户均可增收12000元，人均增收4379元。</t>
        </is>
      </c>
      <c r="O250" s="553" t="inlineStr">
        <is>
          <t>完善产业发展与贫困户的利益联结机制，实施产业扶贫、帮助贫困群众持续增收。一是要素入股。将土地资源、地热资源、劳动力、生产资料、技术等生产要素进行股权量化，由合作社负责经营，实行按股分红，采取“村集体+合作社+农户”模式，发挥项目主体作用。二是联合合作。以“公司（大户）+合作社+贫困户”为基本组织形态，鼓励贫困群众参与公司、合作社、大户结成利益联结体，发展农业观光、花果采摘、乡村度假等服务项目，实行利益共享。三是引进开发公司。打造“地热养生”生态康养度假村，利用现有房屋资源建设游客接待中心，并带动周边农户按统一标准建设民宿、餐饮、文创产品等，由公司统一运营，公司与农户按一定比例进行收益分成，吸纳三类监测对象参与乡村旅游发展。</t>
        </is>
      </c>
      <c r="P250" s="528" t="n">
        <v>4304</v>
      </c>
      <c r="Q250" s="151" t="inlineStr">
        <is>
          <t>否</t>
        </is>
      </c>
      <c r="R250" s="151" t="inlineStr">
        <is>
          <t>否</t>
        </is>
      </c>
      <c r="S250" s="151" t="inlineStr">
        <is>
          <t>否</t>
        </is>
      </c>
      <c r="T250" s="151" t="inlineStr">
        <is>
          <t>会泽县文化和旅游局</t>
        </is>
      </c>
      <c r="U250" s="151" t="inlineStr">
        <is>
          <t>会泽县钱城建设投资集团有限公司</t>
        </is>
      </c>
      <c r="V250" s="151" t="inlineStr">
        <is>
          <t>是</t>
        </is>
      </c>
      <c r="W250" s="568" t="n">
        <v>46023</v>
      </c>
      <c r="X250" s="569" t="n">
        <v>46357</v>
      </c>
      <c r="Y250" s="151" t="inlineStr">
        <is>
          <t>前期准备、尽职调查等风控预案等</t>
        </is>
      </c>
      <c r="Z250" s="544" t="n"/>
    </row>
    <row r="251" ht="144" customFormat="1" customHeight="1" s="507">
      <c r="A251" s="151" t="n">
        <v>245</v>
      </c>
      <c r="B251" s="151" t="inlineStr">
        <is>
          <t>产业发展</t>
        </is>
      </c>
      <c r="C251" s="151" t="inlineStr">
        <is>
          <t>加工流通项目</t>
        </is>
      </c>
      <c r="D251" s="151" t="inlineStr">
        <is>
          <t>市场建设和农村物流</t>
        </is>
      </c>
      <c r="E251" s="151" t="inlineStr">
        <is>
          <t>老厂乡老渔坝易地扶贫搬迁集中安置后续扶持项目</t>
        </is>
      </c>
      <c r="F251" s="151" t="inlineStr">
        <is>
          <t>老厂乡</t>
        </is>
      </c>
      <c r="G251" s="151" t="inlineStr">
        <is>
          <t>老厂村</t>
        </is>
      </c>
      <c r="H251" s="151" t="inlineStr">
        <is>
          <t>新建、改建</t>
        </is>
      </c>
      <c r="I251" s="162" t="inlineStr">
        <is>
          <t>1.改扩建老渔坝多功能商品及餐饮销售区5000平方米，预计投入资金400万元。
2.对集贸市场90余个摊位进行改造提升，预计投入资金80万元；
3.老渔坝集中安置点消防设施提升，将老渔坝安置点所用消防栓都连接到消防水池，确保消防栓压力符合要求，预计投入资金100万元。</t>
        </is>
      </c>
      <c r="J251" s="151">
        <f>K251+L251+M251</f>
        <v/>
      </c>
      <c r="K251" s="151" t="n">
        <v>200</v>
      </c>
      <c r="L251" s="151" t="n">
        <v>100</v>
      </c>
      <c r="M251" s="151" t="n"/>
      <c r="N251" s="162" t="inlineStr">
        <is>
          <t>项目实施可以提升老渔坝集中安置区整体生产经营水平，解决商户物品存放，解决老渔坝安置点所用消防栓供水正常，压力符合要求，确保消防安全。老渔坝集中安置区188户583人、覆盖辖区内6949户22320人（其中有脱贫人口2059户7999人，三类监测对象254户957人）。</t>
        </is>
      </c>
      <c r="O251" s="162" t="inlineStr">
        <is>
          <t>带动务工就业、增加收入</t>
        </is>
      </c>
      <c r="P251" s="528" t="n">
        <v>2605</v>
      </c>
      <c r="Q251" s="151" t="inlineStr">
        <is>
          <t>否</t>
        </is>
      </c>
      <c r="R251" s="151" t="inlineStr">
        <is>
          <t>是</t>
        </is>
      </c>
      <c r="S251" s="151" t="inlineStr">
        <is>
          <t>否</t>
        </is>
      </c>
      <c r="T251" s="151" t="inlineStr">
        <is>
          <t>会泽县发展和改革局</t>
        </is>
      </c>
      <c r="U251" s="151" t="inlineStr">
        <is>
          <t>老厂乡人民政府</t>
        </is>
      </c>
      <c r="V251" s="151" t="inlineStr">
        <is>
          <t>是</t>
        </is>
      </c>
      <c r="W251" s="568" t="n">
        <v>46023</v>
      </c>
      <c r="X251" s="569" t="n">
        <v>46357</v>
      </c>
      <c r="Y251" s="151" t="n"/>
      <c r="Z251" s="544" t="n"/>
    </row>
    <row r="252" ht="157" customFormat="1" customHeight="1" s="507">
      <c r="A252" s="151" t="n">
        <v>246</v>
      </c>
      <c r="B252" s="151" t="inlineStr">
        <is>
          <t>产业发展</t>
        </is>
      </c>
      <c r="C252" s="151" t="inlineStr">
        <is>
          <t>加工流通项目</t>
        </is>
      </c>
      <c r="D252" s="151" t="inlineStr">
        <is>
          <t>农产品仓储保鲜冷链基础设施建设</t>
        </is>
      </c>
      <c r="E252" s="151" t="inlineStr">
        <is>
          <t>钟屏街道安置区仓储冷链物流建设项目</t>
        </is>
      </c>
      <c r="F252" s="151" t="inlineStr">
        <is>
          <t>钟屏街道</t>
        </is>
      </c>
      <c r="G252" s="151" t="inlineStr">
        <is>
          <t>泽兴</t>
        </is>
      </c>
      <c r="H252" s="151" t="inlineStr">
        <is>
          <t>新建</t>
        </is>
      </c>
      <c r="I252" s="162" t="inlineStr">
        <is>
          <t>为加快搬迁安置区新型城镇化建设发展步伐，提升海关对外贸易服务配套设施，提高农产品对外贸易水平，在钟屏街道泽兴社区规划建设仓储冷链物流项目：1.规划占地面积6亩，新建仓储冷链物流车间6000平方米（5层，均钢筋混凝土框架结构，冷库1200平方米，分拣车间1200平方米，仓库3600平方米）；2.配套硬化场地2000平方米及水电配套设施等。概算总投资1900万元。</t>
        </is>
      </c>
      <c r="J252" s="151">
        <f>K252+L252+M252</f>
        <v/>
      </c>
      <c r="K252" s="151" t="n">
        <v>950</v>
      </c>
      <c r="L252" s="151" t="n"/>
      <c r="M252" s="151" t="n"/>
      <c r="N252" s="162" t="inlineStr">
        <is>
          <t>通过项目建设运营：一、可实现搬迁安置社区村集体经济年均创收64余万元。二、吸纳搬迁群众家门口就业200余人，人均年增收3.6万元以上。三、内培外引外贸企业达20家，拉动农产品对外贸易年增长10%。四、项目受益总户数人数11613人，脱贫人口人数11613人，三类监测对象户数人数1172人。</t>
        </is>
      </c>
      <c r="O252" s="162" t="inlineStr">
        <is>
          <t>带动务工就业</t>
        </is>
      </c>
      <c r="P252" s="528" t="n">
        <v>11613</v>
      </c>
      <c r="Q252" s="151" t="inlineStr">
        <is>
          <t>否</t>
        </is>
      </c>
      <c r="R252" s="151" t="inlineStr">
        <is>
          <t>是</t>
        </is>
      </c>
      <c r="S252" s="151" t="inlineStr">
        <is>
          <t>是</t>
        </is>
      </c>
      <c r="T252" s="151" t="inlineStr">
        <is>
          <t>会泽县发展和改革局</t>
        </is>
      </c>
      <c r="U252" s="151" t="inlineStr">
        <is>
          <t>钟屏街道办事处</t>
        </is>
      </c>
      <c r="V252" s="151" t="inlineStr">
        <is>
          <t>是</t>
        </is>
      </c>
      <c r="W252" s="568" t="n">
        <v>46113</v>
      </c>
      <c r="X252" s="569" t="n">
        <v>46357</v>
      </c>
      <c r="Y252" s="151" t="n"/>
      <c r="Z252" s="544" t="n"/>
    </row>
    <row r="253" ht="160" customFormat="1" customHeight="1" s="507">
      <c r="A253" s="151" t="n">
        <v>247</v>
      </c>
      <c r="B253" s="151" t="inlineStr">
        <is>
          <t>产业发展</t>
        </is>
      </c>
      <c r="C253" s="151" t="inlineStr">
        <is>
          <t>生产项目</t>
        </is>
      </c>
      <c r="D253" s="151" t="inlineStr">
        <is>
          <t>光伏电站建设</t>
        </is>
      </c>
      <c r="E253" s="151" t="inlineStr">
        <is>
          <t>钟屏街道屋顶分布式光伏项目（二期）</t>
        </is>
      </c>
      <c r="F253" s="151" t="inlineStr">
        <is>
          <t>钟屏街道</t>
        </is>
      </c>
      <c r="G253" s="151" t="inlineStr">
        <is>
          <t>双河、思源、木城、泽兴、红石岩</t>
        </is>
      </c>
      <c r="H253" s="151" t="inlineStr">
        <is>
          <t>新建</t>
        </is>
      </c>
      <c r="I253" s="162" t="inlineStr">
        <is>
          <t>为推动能源结构向低碳、环保、可持续方向转型，持续壮大易地搬迁安置点村集体经济，不断提高光伏发电在能源结构中的占比。拟在钟屏街道双河、思源、木城、泽兴、红石岩建设屋顶分布式光伏项目（二期）：在钟屏街道帮扶车间等屋顶安装分布式光伏设备，屋顶面积14701平方米，总装机容量约2.7MW。概算总投资1500万元。</t>
        </is>
      </c>
      <c r="J253" s="151">
        <f>K253+L253+M253</f>
        <v/>
      </c>
      <c r="K253" s="151" t="n">
        <v>750</v>
      </c>
      <c r="L253" s="151" t="n"/>
      <c r="M253" s="151" t="n"/>
      <c r="N253" s="162" t="inlineStr">
        <is>
          <t>通过项目建设运营：一、带动易地扶贫搬迁社区集体经济增收200万元，可有效解决安置区公共基础设施维修和物业管理费用资金缺口的问题；二、建成后年发电量约1204万度，全额并网计算每年电费收益约240万元，每年增加5个社区集体经济100万元以上；三、同时帮助救助低收入群体困难户500户2000余人。</t>
        </is>
      </c>
      <c r="O253" s="162" t="inlineStr">
        <is>
          <t>壮大社区集体经济，解决无公共维修基金、物业费缺口问题。</t>
        </is>
      </c>
      <c r="P253" s="528" t="n">
        <v>48753</v>
      </c>
      <c r="Q253" s="151" t="inlineStr">
        <is>
          <t>否</t>
        </is>
      </c>
      <c r="R253" s="151" t="inlineStr">
        <is>
          <t>是</t>
        </is>
      </c>
      <c r="S253" s="151" t="inlineStr">
        <is>
          <t>否</t>
        </is>
      </c>
      <c r="T253" s="151" t="inlineStr">
        <is>
          <t>会泽县发展和改革局</t>
        </is>
      </c>
      <c r="U253" s="151" t="inlineStr">
        <is>
          <t>钟屏街道办事处</t>
        </is>
      </c>
      <c r="V253" s="151" t="inlineStr">
        <is>
          <t>是</t>
        </is>
      </c>
      <c r="W253" s="568" t="n">
        <v>46113</v>
      </c>
      <c r="X253" s="569" t="n">
        <v>46357</v>
      </c>
      <c r="Y253" s="366" t="n"/>
      <c r="Z253" s="544" t="n"/>
    </row>
    <row r="254" ht="170" customFormat="1" customHeight="1" s="507">
      <c r="A254" s="151" t="n">
        <v>248</v>
      </c>
      <c r="B254" s="151" t="inlineStr">
        <is>
          <t>产业发展</t>
        </is>
      </c>
      <c r="C254" s="151" t="inlineStr">
        <is>
          <t>生产项目</t>
        </is>
      </c>
      <c r="D254" s="151" t="inlineStr">
        <is>
          <t>光伏电站建设</t>
        </is>
      </c>
      <c r="E254" s="151" t="inlineStr">
        <is>
          <t>以礼街道屋顶分布式光伏建设项目</t>
        </is>
      </c>
      <c r="F254" s="151" t="inlineStr">
        <is>
          <t>以礼街道</t>
        </is>
      </c>
      <c r="G254" s="151" t="inlineStr">
        <is>
          <t>河滨社区、清水社区</t>
        </is>
      </c>
      <c r="H254" s="151" t="inlineStr">
        <is>
          <t>新建</t>
        </is>
      </c>
      <c r="I254" s="162" t="inlineStr">
        <is>
          <t>在清水社区、河滨社区安装面积12018.27（其中二层裙楼面积5020.74平方米，住宅顶部面积6997.5平方米）平方米，实施分布式屋顶光伏发电项目。安装组件4807块（其中二层裙楼2008块，住宅顶部面积2799块），组件安装总容量为2643.4千瓦（其中二层裙楼1104.4千瓦，住宅顶部1539千瓦）。年平均发电量约为280万度电，按照0.3358元/度，全额并网计算每年电费收益约94万元。</t>
        </is>
      </c>
      <c r="J254" s="151">
        <f>K254+L254+M254</f>
        <v/>
      </c>
      <c r="K254" s="151" t="n">
        <v>416</v>
      </c>
      <c r="L254" s="151" t="n"/>
      <c r="M254" s="151" t="n"/>
      <c r="N254" s="162" t="inlineStr">
        <is>
          <t>项目建成后，产权归以礼街道办事处，年平均发电量约为280万度电，按照0.3358元/度全额并网计算，每年电费收益约94万元。带动辖区内安置区村集体收入增加90万元以上。同时有效解决了公共基础设施维修费用和物业管理费用资金缺口的问题，项目受益人口7298户31028人（其中脱贫户6545户29213人，“三类监测对象”465户1899人）。</t>
        </is>
      </c>
      <c r="O254" s="162" t="inlineStr">
        <is>
          <t>带动劳动力就业，增加群众收入。</t>
        </is>
      </c>
      <c r="P254" s="528" t="n">
        <v>31028</v>
      </c>
      <c r="Q254" s="151" t="inlineStr">
        <is>
          <t>否</t>
        </is>
      </c>
      <c r="R254" s="151" t="inlineStr">
        <is>
          <t>否</t>
        </is>
      </c>
      <c r="S254" s="151" t="inlineStr">
        <is>
          <t>否</t>
        </is>
      </c>
      <c r="T254" s="151" t="inlineStr">
        <is>
          <t>会泽县发展和改革局</t>
        </is>
      </c>
      <c r="U254" s="151" t="inlineStr">
        <is>
          <t>以礼街道办事处</t>
        </is>
      </c>
      <c r="V254" s="151" t="inlineStr">
        <is>
          <t>是</t>
        </is>
      </c>
      <c r="W254" s="568" t="n">
        <v>46082</v>
      </c>
      <c r="X254" s="569" t="n">
        <v>46357</v>
      </c>
      <c r="Y254" s="151" t="n"/>
      <c r="Z254" s="544" t="n"/>
    </row>
    <row r="255" ht="192" customFormat="1" customHeight="1" s="508">
      <c r="A255" s="151" t="n">
        <v>249</v>
      </c>
      <c r="B255" s="151" t="inlineStr">
        <is>
          <t>产业发展</t>
        </is>
      </c>
      <c r="C255" s="151" t="inlineStr">
        <is>
          <t>加工流通项目</t>
        </is>
      </c>
      <c r="D255" s="151" t="inlineStr">
        <is>
          <t>加工业</t>
        </is>
      </c>
      <c r="E255" s="151" t="inlineStr">
        <is>
          <t>以礼街道清水社区四组团家门口务工车间建设项目</t>
        </is>
      </c>
      <c r="F255" s="151" t="inlineStr">
        <is>
          <t>以礼街道</t>
        </is>
      </c>
      <c r="G255" s="151" t="inlineStr">
        <is>
          <t>清水社区</t>
        </is>
      </c>
      <c r="H255" s="151" t="inlineStr">
        <is>
          <t>改建</t>
        </is>
      </c>
      <c r="I255" s="162" t="inlineStr">
        <is>
          <t>1.改造家门口务工车间2484.08平方米，570元/平方米，计划投资141.38万元。2.给排水消防工程：安装喷淋及消火栓改造2484.08平方米，110元/平方米，计划投资27.32万元；消防主管敷设124米，576元/米，计划投资7.14万元。3.电气工程安装2484.08平方米，175元/平方米，计划投资43.47万元；通风排烟工程2484.08平方米，58元/平方米，计划投资14.41万元。5.安装货物提升机一台，计划投资3.85万元。项目计划总投资237.57万元。</t>
        </is>
      </c>
      <c r="J255" s="151" t="n">
        <v>237.6</v>
      </c>
      <c r="K255" s="151" t="n">
        <v>237.6</v>
      </c>
      <c r="L255" s="151" t="n"/>
      <c r="M255" s="151" t="n"/>
      <c r="N255" s="162" t="inlineStr">
        <is>
          <t>项目建成后产权归清水社区村集体所有，通过改建务工车间，多元化吸纳贫困劳动力就业，促进产业发展，实现群众稳定增收和脱贫致富，推动经济持续发展。预计可带动辖区内80人就业，项目受益人口80户316人（其中脱贫户，“三类监测对象”13户51人）增收致富，户均增加收入3000元以上，预计村集体经济增加4.6万元以上。</t>
        </is>
      </c>
      <c r="O255" s="162" t="inlineStr">
        <is>
          <t>带动劳动力就业，增加群众收入。</t>
        </is>
      </c>
      <c r="P255" s="528" t="n">
        <v>316</v>
      </c>
      <c r="Q255" s="151" t="inlineStr">
        <is>
          <t>否</t>
        </is>
      </c>
      <c r="R255" s="151" t="inlineStr">
        <is>
          <t>是</t>
        </is>
      </c>
      <c r="S255" s="151" t="inlineStr">
        <is>
          <t>是</t>
        </is>
      </c>
      <c r="T255" s="151" t="inlineStr">
        <is>
          <t>会泽县发展和改革局</t>
        </is>
      </c>
      <c r="U255" s="151" t="inlineStr">
        <is>
          <t>以礼街道办事处</t>
        </is>
      </c>
      <c r="V255" s="151" t="inlineStr">
        <is>
          <t>是</t>
        </is>
      </c>
      <c r="W255" s="568" t="n">
        <v>46082</v>
      </c>
      <c r="X255" s="569" t="n">
        <v>46357</v>
      </c>
      <c r="Y255" s="151" t="n"/>
      <c r="Z255" s="544" t="n"/>
    </row>
    <row r="256" ht="157" customFormat="1" customHeight="1" s="508">
      <c r="A256" s="151" t="n">
        <v>250</v>
      </c>
      <c r="B256" s="151" t="inlineStr">
        <is>
          <t>产业发展</t>
        </is>
      </c>
      <c r="C256" s="151" t="inlineStr">
        <is>
          <t>加工流通项目</t>
        </is>
      </c>
      <c r="D256" s="151" t="inlineStr">
        <is>
          <t>加工业</t>
        </is>
      </c>
      <c r="E256" s="151" t="inlineStr">
        <is>
          <t>会泽县以礼街道先锋社区就业车间建设项目1#</t>
        </is>
      </c>
      <c r="F256" s="151" t="inlineStr">
        <is>
          <t>以礼街道</t>
        </is>
      </c>
      <c r="G256" s="151" t="inlineStr">
        <is>
          <t>先锋
社区</t>
        </is>
      </c>
      <c r="H256" s="151" t="inlineStr">
        <is>
          <t>新建</t>
        </is>
      </c>
      <c r="I256" s="162" t="inlineStr">
        <is>
          <t>新建就业车间一栋7931.71平方米，建筑高度23.5米采用钢筋混凝土框架结构，单价2360元/平方米，计划投资1871.88万元。室外附属工程包括：安装630KVA变压器一台，计划投资30万元；道路硬化2000平方米，单价140元/平方米，计划投资28万元。土石方回填14000立方米，单价35元/立方米，计划投资49万元；室外水电21万元。项目计划总投资1999.9万元。</t>
        </is>
      </c>
      <c r="J256" s="151">
        <f>K256+L256+M256</f>
        <v/>
      </c>
      <c r="K256" s="151" t="n">
        <v>998</v>
      </c>
      <c r="L256" s="151" t="n"/>
      <c r="M256" s="151" t="n"/>
      <c r="N256" s="162" t="inlineStr">
        <is>
          <t>项目建成后产权归以礼街道办事处，通过项目建设，补齐产业发展短板，带动就业，增加群众收入，预计带动辖区内350人就业，项目受益人口350户1187人（其中脱贫户，“三类监测对象”51户211人）增收致富，户均增加收入4000元以上，预计村集体增加收入40万元以上。</t>
        </is>
      </c>
      <c r="O256" s="162" t="inlineStr">
        <is>
          <t>带动劳动力就业，增加群众收入。</t>
        </is>
      </c>
      <c r="P256" s="528" t="n">
        <v>1187</v>
      </c>
      <c r="Q256" s="151" t="inlineStr">
        <is>
          <t>否</t>
        </is>
      </c>
      <c r="R256" s="151" t="inlineStr">
        <is>
          <t>是</t>
        </is>
      </c>
      <c r="S256" s="151" t="inlineStr">
        <is>
          <t>是</t>
        </is>
      </c>
      <c r="T256" s="151" t="inlineStr">
        <is>
          <t>会泽县发展和改革局</t>
        </is>
      </c>
      <c r="U256" s="151" t="inlineStr">
        <is>
          <t>以礼街道办事处</t>
        </is>
      </c>
      <c r="V256" s="151" t="inlineStr">
        <is>
          <t>是</t>
        </is>
      </c>
      <c r="W256" s="568" t="n">
        <v>46113</v>
      </c>
      <c r="X256" s="569" t="n">
        <v>46387</v>
      </c>
      <c r="Y256" s="151" t="n"/>
      <c r="Z256" s="544" t="n"/>
    </row>
    <row r="257" ht="148" customFormat="1" customHeight="1" s="507">
      <c r="A257" s="151" t="n">
        <v>251</v>
      </c>
      <c r="B257" s="151" t="inlineStr">
        <is>
          <t>产业发展</t>
        </is>
      </c>
      <c r="C257" s="151" t="inlineStr">
        <is>
          <t>加工流通项目</t>
        </is>
      </c>
      <c r="D257" s="151" t="inlineStr">
        <is>
          <t>加工业</t>
        </is>
      </c>
      <c r="E257" s="151" t="inlineStr">
        <is>
          <t>会泽县以礼街道先锋社区就业车间建设项目2#</t>
        </is>
      </c>
      <c r="F257" s="151" t="inlineStr">
        <is>
          <t>以礼街道</t>
        </is>
      </c>
      <c r="G257" s="151" t="inlineStr">
        <is>
          <t>先锋
社区</t>
        </is>
      </c>
      <c r="H257" s="151" t="inlineStr">
        <is>
          <t>新建</t>
        </is>
      </c>
      <c r="I257" s="162" t="inlineStr">
        <is>
          <t>新建就业车间一栋7931.71平方米，建筑高度23.5米,采用钢筋混凝土框架结构，单价2360元/平方米，计划投资1871.88万元。室外附属工程包括：安装630KVA变压器一台，计划投资30万元；道路硬化2800平方米，单价140元/平方米，计划投资39.2万元。土石方回填13500立方米，单价35元/立方米，计划投资47.25万元；室外水电11万元。项目计划总投资1999.3万元。</t>
        </is>
      </c>
      <c r="J257" s="151">
        <f>K257+L257+M257</f>
        <v/>
      </c>
      <c r="K257" s="151" t="n">
        <v>992</v>
      </c>
      <c r="L257" s="151" t="n"/>
      <c r="M257" s="151" t="n"/>
      <c r="N257" s="162" t="inlineStr">
        <is>
          <t>项目建成后产权归以礼街道办事处，通过项目建设，补齐产业发展短板，带动就业，增加群众收入，预计带动辖区内380人就业，项目受益人口380户1482人（其中脱贫户，“三类监测对象”45户177人）增收致富，户均增加收入4000元以上，预计村集体增加收入40万元以上。</t>
        </is>
      </c>
      <c r="O257" s="162" t="inlineStr">
        <is>
          <t>带动劳动力就业，增加群众收入。</t>
        </is>
      </c>
      <c r="P257" s="528" t="n">
        <v>1482</v>
      </c>
      <c r="Q257" s="151" t="inlineStr">
        <is>
          <t>否</t>
        </is>
      </c>
      <c r="R257" s="151" t="inlineStr">
        <is>
          <t>是</t>
        </is>
      </c>
      <c r="S257" s="151" t="inlineStr">
        <is>
          <t>是</t>
        </is>
      </c>
      <c r="T257" s="151" t="inlineStr">
        <is>
          <t>会泽县发展和改革局</t>
        </is>
      </c>
      <c r="U257" s="151" t="inlineStr">
        <is>
          <t>以礼街道办事处</t>
        </is>
      </c>
      <c r="V257" s="151" t="inlineStr">
        <is>
          <t>是</t>
        </is>
      </c>
      <c r="W257" s="568" t="n">
        <v>46113</v>
      </c>
      <c r="X257" s="569" t="n">
        <v>46387</v>
      </c>
      <c r="Y257" s="151" t="n"/>
      <c r="Z257" s="544" t="n"/>
    </row>
    <row r="258" ht="155" customFormat="1" customHeight="1" s="507">
      <c r="A258" s="151" t="n">
        <v>252</v>
      </c>
      <c r="B258" s="151" t="inlineStr">
        <is>
          <t>产业发展</t>
        </is>
      </c>
      <c r="C258" s="151" t="inlineStr">
        <is>
          <t>加工流通项目</t>
        </is>
      </c>
      <c r="D258" s="151" t="inlineStr">
        <is>
          <t>加工业</t>
        </is>
      </c>
      <c r="E258" s="151" t="inlineStr">
        <is>
          <t>会泽县以礼街道先锋社区就业车间建设项目3#</t>
        </is>
      </c>
      <c r="F258" s="151" t="inlineStr">
        <is>
          <t>以礼街道</t>
        </is>
      </c>
      <c r="G258" s="151" t="inlineStr">
        <is>
          <t>先锋
社区</t>
        </is>
      </c>
      <c r="H258" s="151" t="inlineStr">
        <is>
          <t>新建</t>
        </is>
      </c>
      <c r="I258" s="162" t="inlineStr">
        <is>
          <t>新建就业车间一栋7931.71平方米，建筑高度23.5米,采用钢筋混凝土框架结构，单价2360元/平方米，计划投资1871.88万元。室外附属工程包括：浆砌毛石挡墙555立方米，单价435元/立方米，计划投资24.14万元；安装630KVA变压器一台，计划投资30万元；道路硬化1500平方米，单价140元/平方米，计划投资21万元；厂区通透式围墙351米，单价615元/立方米，计划投资21.59万元；室外水电31万元。项目计划总投资1999.6万元。</t>
        </is>
      </c>
      <c r="J258" s="151">
        <f>K258+L258+M258</f>
        <v/>
      </c>
      <c r="K258" s="151" t="n">
        <v>998</v>
      </c>
      <c r="L258" s="151" t="n"/>
      <c r="M258" s="151" t="n"/>
      <c r="N258" s="162" t="inlineStr">
        <is>
          <t>项目建成后产权归以礼街道办事处，通过项目建设，补齐产业发展短板，带动就业，增加群众收入，预计带动辖区内360人就业，项目受益人口360户1414人（其中脱贫户，“三类监测对象”55户215人）增收致富，户均增加收入4000元以上，预计村集体增加收入40万元以上。</t>
        </is>
      </c>
      <c r="O258" s="162" t="inlineStr">
        <is>
          <t>带动劳动力就业，增加群众收入。</t>
        </is>
      </c>
      <c r="P258" s="528" t="n">
        <v>1414</v>
      </c>
      <c r="Q258" s="151" t="inlineStr">
        <is>
          <t>否</t>
        </is>
      </c>
      <c r="R258" s="151" t="inlineStr">
        <is>
          <t>是</t>
        </is>
      </c>
      <c r="S258" s="151" t="inlineStr">
        <is>
          <t>是</t>
        </is>
      </c>
      <c r="T258" s="151" t="inlineStr">
        <is>
          <t>会泽县发展和改革局</t>
        </is>
      </c>
      <c r="U258" s="151" t="inlineStr">
        <is>
          <t>以礼街道办事处</t>
        </is>
      </c>
      <c r="V258" s="151" t="inlineStr">
        <is>
          <t>是</t>
        </is>
      </c>
      <c r="W258" s="568" t="n">
        <v>46113</v>
      </c>
      <c r="X258" s="569" t="n">
        <v>46387</v>
      </c>
      <c r="Y258" s="151" t="n"/>
      <c r="Z258" s="544" t="n"/>
    </row>
    <row r="259" ht="151" customFormat="1" customHeight="1" s="507">
      <c r="A259" s="151" t="n">
        <v>253</v>
      </c>
      <c r="B259" s="151" t="inlineStr">
        <is>
          <t>产业发展</t>
        </is>
      </c>
      <c r="C259" s="151" t="inlineStr">
        <is>
          <t>加工流通项目</t>
        </is>
      </c>
      <c r="D259" s="151" t="inlineStr">
        <is>
          <t>加工业</t>
        </is>
      </c>
      <c r="E259" s="151" t="inlineStr">
        <is>
          <t>会泽县以礼街道先锋社区就业车间建设项目4#</t>
        </is>
      </c>
      <c r="F259" s="151" t="inlineStr">
        <is>
          <t>以礼街道</t>
        </is>
      </c>
      <c r="G259" s="151" t="inlineStr">
        <is>
          <t>先锋
社区</t>
        </is>
      </c>
      <c r="H259" s="151" t="inlineStr">
        <is>
          <t>新建</t>
        </is>
      </c>
      <c r="I259" s="162" t="inlineStr">
        <is>
          <t>新建1栋就业车间，总建筑面积7800平方米，5层钢筋混凝土框架结构，建筑高度23.85米，土建及装修工程单价2100元/平方米，计划投资1864.4万元；安装工程单价260元/平方米，计划投资205.4万元。室外工程包括道路及场地硬化3783平方米，单价120元/平方米，计划投资45.4万元；土石方回填11933立方米，单价35元/立方米，计划投资41.77万元；厂区围栏127米，单价589元/米，计划投资7.48万元；室外水电安装35.96万元。项目计划总投资1995万元。</t>
        </is>
      </c>
      <c r="J259" s="151">
        <f>K259+L259+M259</f>
        <v/>
      </c>
      <c r="K259" s="151" t="n">
        <v>995</v>
      </c>
      <c r="L259" s="151" t="n"/>
      <c r="M259" s="151" t="n"/>
      <c r="N259" s="162" t="inlineStr">
        <is>
          <t>项目建成后产权归以礼街道办事处，通过项目建设，补齐产业发展短板，带动就业，增加群众收入，预计带动辖区内400人就业，项目受益人口400户1564人（其中脱贫户，“三类监测对象”48户182人）增收致富，户均增加收入4000元以上，预计村集体增加收入40万元以上。</t>
        </is>
      </c>
      <c r="O259" s="162" t="inlineStr">
        <is>
          <t>带动劳动力就业，增加群众收入。</t>
        </is>
      </c>
      <c r="P259" s="528" t="n">
        <v>1564</v>
      </c>
      <c r="Q259" s="151" t="inlineStr">
        <is>
          <t>否</t>
        </is>
      </c>
      <c r="R259" s="151" t="inlineStr">
        <is>
          <t>是</t>
        </is>
      </c>
      <c r="S259" s="151" t="inlineStr">
        <is>
          <t>是</t>
        </is>
      </c>
      <c r="T259" s="151" t="inlineStr">
        <is>
          <t>会泽县发展和改革局</t>
        </is>
      </c>
      <c r="U259" s="151" t="inlineStr">
        <is>
          <t>以礼街道办事处</t>
        </is>
      </c>
      <c r="V259" s="151" t="inlineStr">
        <is>
          <t>是</t>
        </is>
      </c>
      <c r="W259" s="568" t="n">
        <v>46113</v>
      </c>
      <c r="X259" s="569" t="n">
        <v>46387</v>
      </c>
      <c r="Y259" s="151" t="n"/>
      <c r="Z259" s="544" t="n"/>
    </row>
    <row r="260" ht="132" customFormat="1" customHeight="1" s="507">
      <c r="A260" s="151" t="n">
        <v>254</v>
      </c>
      <c r="B260" s="151" t="inlineStr">
        <is>
          <t>产业发展</t>
        </is>
      </c>
      <c r="C260" s="151" t="inlineStr">
        <is>
          <t>生产项目</t>
        </is>
      </c>
      <c r="D260" s="151" t="inlineStr">
        <is>
          <t>光伏电站建设</t>
        </is>
      </c>
      <c r="E260" s="151" t="inlineStr">
        <is>
          <t>以礼街道先锋社区屋顶分布式光伏建设项目</t>
        </is>
      </c>
      <c r="F260" s="151" t="inlineStr">
        <is>
          <t>以礼街道</t>
        </is>
      </c>
      <c r="G260" s="151" t="inlineStr">
        <is>
          <t>先锋社区</t>
        </is>
      </c>
      <c r="H260" s="151" t="inlineStr">
        <is>
          <t>新建</t>
        </is>
      </c>
      <c r="I260" s="162" t="inlineStr">
        <is>
          <t>在先锋社区帮扶车间屋顶安装面积3000平方米，安装组件1200块，组件安装总容量为660千瓦，项目计划总投资285万元。</t>
        </is>
      </c>
      <c r="J260" s="151">
        <f>K260+L260+M260</f>
        <v/>
      </c>
      <c r="K260" s="151" t="n">
        <v>285</v>
      </c>
      <c r="L260" s="151" t="n"/>
      <c r="M260" s="151" t="n"/>
      <c r="N260" s="162" t="inlineStr">
        <is>
          <t>项目建成后，产权归以礼街道办事处先锋社区，通过项目建设带动辖区内安置区村集体收入增加10万元以上。同时有效解决了公共基础设施维修费用和物业管理费用资金缺口的问题，项目受益445户1736人，其中“三类监测对象”9户37人。</t>
        </is>
      </c>
      <c r="O260" s="162" t="inlineStr">
        <is>
          <t>带动劳动力就业，增加群众收入。</t>
        </is>
      </c>
      <c r="P260" s="528" t="n">
        <v>1736</v>
      </c>
      <c r="Q260" s="151" t="inlineStr">
        <is>
          <t>否</t>
        </is>
      </c>
      <c r="R260" s="151" t="inlineStr">
        <is>
          <t>否</t>
        </is>
      </c>
      <c r="S260" s="151" t="inlineStr">
        <is>
          <t>否</t>
        </is>
      </c>
      <c r="T260" s="151" t="inlineStr">
        <is>
          <t>会泽县发展和改革局</t>
        </is>
      </c>
      <c r="U260" s="151" t="inlineStr">
        <is>
          <t>以礼街道办事处</t>
        </is>
      </c>
      <c r="V260" s="151" t="inlineStr">
        <is>
          <t>是</t>
        </is>
      </c>
      <c r="W260" s="568" t="n">
        <v>46082</v>
      </c>
      <c r="X260" s="569" t="n">
        <v>46357</v>
      </c>
      <c r="Y260" s="151" t="n"/>
      <c r="Z260" s="544" t="n"/>
    </row>
    <row r="261" ht="129" customFormat="1" customHeight="1" s="507">
      <c r="A261" s="151" t="n">
        <v>255</v>
      </c>
      <c r="B261" s="151" t="inlineStr">
        <is>
          <t>产业发展</t>
        </is>
      </c>
      <c r="C261" s="151" t="inlineStr">
        <is>
          <t>生产项目</t>
        </is>
      </c>
      <c r="D261" s="151" t="inlineStr">
        <is>
          <t>种植业基地</t>
        </is>
      </c>
      <c r="E261" s="151" t="inlineStr">
        <is>
          <t>乐业镇罗布古社区林家村安置点辣椒产业基地配套设施建设项目</t>
        </is>
      </c>
      <c r="F261" s="151" t="inlineStr">
        <is>
          <t>乐业镇</t>
        </is>
      </c>
      <c r="G261" s="151" t="inlineStr">
        <is>
          <t>罗布古社区</t>
        </is>
      </c>
      <c r="H261" s="151" t="inlineStr">
        <is>
          <t>新建</t>
        </is>
      </c>
      <c r="I261" s="162" t="inlineStr">
        <is>
          <t>在乐业镇罗布古社区建设辣椒产业基地配套设施，具体建设内容：
1.C30砼产业道路硬化4公里，均宽3.5米，底厚0.2米，面积14000平方米；
2.新建挡墙300立方米；
3.C20砼浇筑三面光排水沟长220米，内空宽0.8米，墙子厚0.3米，底厚0.1米，高1米，体积149.6立方米；
4.填埋直径60厘米涵管100米。</t>
        </is>
      </c>
      <c r="J261" s="151">
        <f>K261+L261+M261</f>
        <v/>
      </c>
      <c r="K261" s="151" t="n">
        <v>200</v>
      </c>
      <c r="L261" s="151" t="n"/>
      <c r="M261" s="151" t="n"/>
      <c r="N261" s="162" t="inlineStr">
        <is>
          <t>项目建成后，进一步改善了群众生产生活条件；节省800个以上劳动力；排水沟建成后，解决200亩农田排水问题，提高粮食单产。带动辖区内农户610户2440人，（其中脱贫户210户840人，“三类监测对象”23户92人）户均增加1000元以上。</t>
        </is>
      </c>
      <c r="O261" s="162" t="inlineStr">
        <is>
          <t>增加种植养殖规模、改善生产生活条件，解决短期就业</t>
        </is>
      </c>
      <c r="P261" s="528" t="n">
        <v>2104</v>
      </c>
      <c r="Q261" s="151" t="inlineStr">
        <is>
          <t>否</t>
        </is>
      </c>
      <c r="R261" s="151" t="inlineStr">
        <is>
          <t>是</t>
        </is>
      </c>
      <c r="S261" s="151" t="inlineStr">
        <is>
          <t>否</t>
        </is>
      </c>
      <c r="T261" s="151" t="inlineStr">
        <is>
          <t>会泽县发展和改革局</t>
        </is>
      </c>
      <c r="U261" s="151" t="inlineStr">
        <is>
          <t>乐业镇人民政府</t>
        </is>
      </c>
      <c r="V261" s="151" t="inlineStr">
        <is>
          <t>是</t>
        </is>
      </c>
      <c r="W261" s="540" t="n">
        <v>46082</v>
      </c>
      <c r="X261" s="541" t="n">
        <v>46387</v>
      </c>
      <c r="Y261" s="519" t="inlineStr">
        <is>
          <t>项目用地等建设要素已核实，批复后即可及时开工建设。</t>
        </is>
      </c>
      <c r="Z261" s="544" t="n"/>
    </row>
    <row r="262" ht="140" customFormat="1" customHeight="1" s="507">
      <c r="A262" s="151" t="n">
        <v>256</v>
      </c>
      <c r="B262" s="151" t="inlineStr">
        <is>
          <t>产业发展</t>
        </is>
      </c>
      <c r="C262" s="151" t="inlineStr">
        <is>
          <t>生产项目</t>
        </is>
      </c>
      <c r="D262" s="151" t="inlineStr">
        <is>
          <t>种植业基地</t>
        </is>
      </c>
      <c r="E262" s="151" t="inlineStr">
        <is>
          <t>乐业镇阿布卡尖山安置点辣椒产业基地配套设施建设项目</t>
        </is>
      </c>
      <c r="F262" s="151" t="inlineStr">
        <is>
          <t>乐业镇</t>
        </is>
      </c>
      <c r="G262" s="151" t="inlineStr">
        <is>
          <t>阿布卡村</t>
        </is>
      </c>
      <c r="H262" s="151" t="inlineStr">
        <is>
          <t>新建</t>
        </is>
      </c>
      <c r="I262" s="162" t="inlineStr">
        <is>
          <t>在乐业镇阿布卡村建设辣椒产业基地配套设施，具体建设内容：
1.建设辣椒基地200亩；
2.新修产业机耕路5条，共长15公里，路面为土路路面，均宽4米。埋设直径60厘米涵管400米；
3.新建挡墙6000立方米，产业道路硬化320平方米。</t>
        </is>
      </c>
      <c r="J262" s="151">
        <f>K262+L262+M262</f>
        <v/>
      </c>
      <c r="K262" s="151" t="n">
        <v>298</v>
      </c>
      <c r="L262" s="151" t="n"/>
      <c r="M262" s="151" t="n"/>
      <c r="N262" s="162" t="inlineStr">
        <is>
          <t>项目建成后，规模化种植辣椒200亩以上；进一步改善了群众生产生活条件；节省1500个以上劳动力；挡墙建成后，解决600亩农田排水问题，提高粮食单产。带动辖区内农户850户3400人，（其中脱贫户235户940人，“三类监测对象”31户124人）户均增加1000元以上。</t>
        </is>
      </c>
      <c r="O262" s="162" t="inlineStr">
        <is>
          <t>增加种植养殖规模、改善生产生活条件，解决短期就业</t>
        </is>
      </c>
      <c r="P262" s="528" t="n">
        <v>2932</v>
      </c>
      <c r="Q262" s="151" t="inlineStr">
        <is>
          <t>否</t>
        </is>
      </c>
      <c r="R262" s="151" t="inlineStr">
        <is>
          <t>是</t>
        </is>
      </c>
      <c r="S262" s="151" t="inlineStr">
        <is>
          <t>否</t>
        </is>
      </c>
      <c r="T262" s="151" t="inlineStr">
        <is>
          <t>会泽县发展和改革局</t>
        </is>
      </c>
      <c r="U262" s="151" t="inlineStr">
        <is>
          <t>乐业镇人民政府</t>
        </is>
      </c>
      <c r="V262" s="151" t="inlineStr">
        <is>
          <t>是</t>
        </is>
      </c>
      <c r="W262" s="540" t="n">
        <v>46082</v>
      </c>
      <c r="X262" s="541" t="n">
        <v>46387</v>
      </c>
      <c r="Y262" s="519" t="inlineStr">
        <is>
          <t>项目用地等建设要素已核实，批复后即可及时开工建设。</t>
        </is>
      </c>
      <c r="Z262" s="544" t="n"/>
    </row>
    <row r="263" ht="165" customFormat="1" customHeight="1" s="507">
      <c r="A263" s="151" t="n">
        <v>257</v>
      </c>
      <c r="B263" s="151" t="inlineStr">
        <is>
          <t>产业发展</t>
        </is>
      </c>
      <c r="C263" s="151" t="inlineStr">
        <is>
          <t>加工流通项目</t>
        </is>
      </c>
      <c r="D263" s="151" t="inlineStr">
        <is>
          <t>加工业</t>
        </is>
      </c>
      <c r="E263" s="151" t="inlineStr">
        <is>
          <t>会泽县特色农产品加工园区（二期）建设项目</t>
        </is>
      </c>
      <c r="F263" s="151" t="inlineStr">
        <is>
          <t>五星乡</t>
        </is>
      </c>
      <c r="G263" s="151" t="inlineStr">
        <is>
          <t>黑土村</t>
        </is>
      </c>
      <c r="H263" s="151" t="inlineStr">
        <is>
          <t>新建</t>
        </is>
      </c>
      <c r="I263" s="162" t="inlineStr">
        <is>
          <t>项目占地31.71亩，建设2栋分拣加工厂房共15687.08平方米，计划投资5096万元，建设1栋物流库房5048.71平方米，计划投资1738万元、建设1栋配套设施用房2026平方米，计划投资689万元，配套水电安装及内部道路硬化等配套设施计划投资900万元，加工厂房进行灭菌隔离设施安装，计划投资400万元。</t>
        </is>
      </c>
      <c r="J263" s="151">
        <f>K263+L263+M263</f>
        <v/>
      </c>
      <c r="K263" s="151" t="n">
        <v>3823</v>
      </c>
      <c r="L263" s="151" t="n"/>
      <c r="M263" s="151" t="n"/>
      <c r="N263" s="162" t="inlineStr">
        <is>
          <t>通过建设农特产品加工园区（二期）项目，推动农特产品向深加工、高附加值方向转型，促进群众增收，带动就业。项目建成后产权归县人民政府，预计项目年收益率为4％，即352.92万元。
带动辖区内农户300户800人（其中脱贫户100户，200人，“三类监测对象”15户、30人）户均增加1500元以上。</t>
        </is>
      </c>
      <c r="O263" s="162" t="inlineStr">
        <is>
          <t>带动农户发展生产、带动务工就业等</t>
        </is>
      </c>
      <c r="P263" s="528" t="n">
        <v>800</v>
      </c>
      <c r="Q263" s="151" t="inlineStr">
        <is>
          <t>否</t>
        </is>
      </c>
      <c r="R263" s="151" t="inlineStr">
        <is>
          <t>是</t>
        </is>
      </c>
      <c r="S263" s="151" t="inlineStr">
        <is>
          <t>是</t>
        </is>
      </c>
      <c r="T263" s="151" t="inlineStr">
        <is>
          <t>会泽县发展和改革局</t>
        </is>
      </c>
      <c r="U263" s="151" t="inlineStr">
        <is>
          <t>会泽聚隆工业投资开发有限公司</t>
        </is>
      </c>
      <c r="V263" s="151" t="inlineStr">
        <is>
          <t>是</t>
        </is>
      </c>
      <c r="W263" s="568" t="n">
        <v>46113</v>
      </c>
      <c r="X263" s="569" t="n">
        <v>46357</v>
      </c>
      <c r="Y263" s="151" t="n"/>
      <c r="Z263" s="544" t="n"/>
    </row>
    <row r="264" ht="112" customFormat="1" customHeight="1" s="507">
      <c r="A264" s="151" t="n">
        <v>258</v>
      </c>
      <c r="B264" s="151" t="inlineStr">
        <is>
          <t>产业发展</t>
        </is>
      </c>
      <c r="C264" s="151" t="inlineStr">
        <is>
          <t>加工流通项目</t>
        </is>
      </c>
      <c r="D264" s="151" t="inlineStr">
        <is>
          <t>加工业</t>
        </is>
      </c>
      <c r="E264" s="151" t="inlineStr">
        <is>
          <t>迤车镇帮扶车间附属设施建设项目</t>
        </is>
      </c>
      <c r="F264" s="151" t="inlineStr">
        <is>
          <t>迤车镇</t>
        </is>
      </c>
      <c r="G264" s="151" t="inlineStr">
        <is>
          <t>五谷村</t>
        </is>
      </c>
      <c r="H264" s="151" t="inlineStr">
        <is>
          <t>新建</t>
        </is>
      </c>
      <c r="I264" s="162" t="inlineStr">
        <is>
          <t>1.新建排烟系统24套；2.新建环氧地坪漆8700平方米；3.停车区场地硬化300平方米。4.消防通道硬化840平方米。</t>
        </is>
      </c>
      <c r="J264" s="151" t="n">
        <v>150</v>
      </c>
      <c r="K264" s="151" t="n">
        <v>150</v>
      </c>
      <c r="L264" s="151" t="n"/>
      <c r="M264" s="151" t="n"/>
      <c r="N264" s="162" t="inlineStr">
        <is>
          <t>项目建成后产权归迤车镇人民政府，该项目为基础附属设施项目建设，项目建成后可带动辖区内720户2947人，（其中脱贫户143户582人，“三类监测对象”41户162人）增收致富，补齐产业基础设施建设短板。</t>
        </is>
      </c>
      <c r="O264" s="162" t="inlineStr">
        <is>
          <t>带动务工就业</t>
        </is>
      </c>
      <c r="P264" s="528" t="n">
        <v>2947</v>
      </c>
      <c r="Q264" s="151" t="inlineStr">
        <is>
          <t>否</t>
        </is>
      </c>
      <c r="R264" s="151" t="inlineStr">
        <is>
          <t>否</t>
        </is>
      </c>
      <c r="S264" s="151" t="inlineStr">
        <is>
          <t>是</t>
        </is>
      </c>
      <c r="T264" s="151" t="inlineStr">
        <is>
          <t>会泽县发展和改革局</t>
        </is>
      </c>
      <c r="U264" s="151" t="inlineStr">
        <is>
          <t>迤车镇人民政府</t>
        </is>
      </c>
      <c r="V264" s="151" t="inlineStr">
        <is>
          <t>是</t>
        </is>
      </c>
      <c r="W264" s="568" t="n">
        <v>46023</v>
      </c>
      <c r="X264" s="569" t="n">
        <v>46387</v>
      </c>
      <c r="Y264" s="151" t="n"/>
      <c r="Z264" s="544" t="n"/>
    </row>
    <row r="265" ht="229" customFormat="1" customHeight="1" s="507">
      <c r="A265" s="151" t="n">
        <v>259</v>
      </c>
      <c r="B265" s="151" t="inlineStr">
        <is>
          <t>产业发展</t>
        </is>
      </c>
      <c r="C265" s="151" t="inlineStr">
        <is>
          <t>生产项目</t>
        </is>
      </c>
      <c r="D265" s="151" t="inlineStr">
        <is>
          <t>养殖业基地</t>
        </is>
      </c>
      <c r="E265" s="151" t="inlineStr">
        <is>
          <t>宝云街道拖姑村扶贫车间建设项目</t>
        </is>
      </c>
      <c r="F265" s="151" t="inlineStr">
        <is>
          <t>宝云街道</t>
        </is>
      </c>
      <c r="G265" s="151" t="inlineStr">
        <is>
          <t>拖姑村</t>
        </is>
      </c>
      <c r="H265" s="151" t="inlineStr">
        <is>
          <t>新建</t>
        </is>
      </c>
      <c r="I265" s="162" t="inlineStr">
        <is>
          <t>建设扶贫车间700平方米，水池1个300立方米及管引配套设施。</t>
        </is>
      </c>
      <c r="J265" s="151">
        <f>K265+L265+M265</f>
        <v/>
      </c>
      <c r="K265" s="151" t="n">
        <v>160</v>
      </c>
      <c r="L265" s="151" t="n"/>
      <c r="M265" s="151" t="n"/>
      <c r="N265" s="524" t="inlineStr">
        <is>
          <t>（一）总体目标体现项目的预期效益，项目建成后产权归宝云街道办事处，由拖姑村负责后期管理维护。通过引入企业合作发展，优先聘用搬迁群众就近就业；（二）项目建成后预计项目年收益120万元；（三）经济效益：带动就业30人左右。其中搬迁群众30户（其中脱贫户25户，“三类监测对象”5户）户均增收2000元以上，村集体经济收入增加4万元，同时带动周边群众相关产业发展；（四）质量指标达标率100%；（五）社会效益：有利于改造提升传统畜牧产业，促进全街道特色产业规模化发展，群众生活质量得到提高，生活习俗、村容村貌、思想观念得到改变，社会事业进一步发展，有力巩固脱贫成效；（六）生态效益：结合社区建设合理布局，加强水土保持，环境美化，使村寨环境更加优美；（七)群众满意度达98%以上。</t>
        </is>
      </c>
      <c r="O265" s="162" t="inlineStr">
        <is>
          <t>带动务工就业</t>
        </is>
      </c>
      <c r="P265" s="528" t="n">
        <v>140</v>
      </c>
      <c r="Q265" s="151" t="inlineStr">
        <is>
          <t>否</t>
        </is>
      </c>
      <c r="R265" s="151" t="inlineStr">
        <is>
          <t>是</t>
        </is>
      </c>
      <c r="S265" s="151" t="inlineStr">
        <is>
          <t>否</t>
        </is>
      </c>
      <c r="T265" s="151" t="inlineStr">
        <is>
          <t>会泽县发展和改革局</t>
        </is>
      </c>
      <c r="U265" s="151" t="inlineStr">
        <is>
          <t>宝云街道办事处</t>
        </is>
      </c>
      <c r="V265" s="151" t="inlineStr">
        <is>
          <t>是</t>
        </is>
      </c>
      <c r="W265" s="568" t="n">
        <v>46023</v>
      </c>
      <c r="X265" s="569" t="n">
        <v>46387</v>
      </c>
      <c r="Y265" s="151" t="n"/>
      <c r="Z265" s="544" t="n"/>
    </row>
    <row r="266" ht="115" customFormat="1" customHeight="1" s="507">
      <c r="A266" s="151" t="n">
        <v>260</v>
      </c>
      <c r="B266" s="151" t="inlineStr">
        <is>
          <t>产业发展</t>
        </is>
      </c>
      <c r="C266" s="151" t="inlineStr">
        <is>
          <t>加工流通项目</t>
        </is>
      </c>
      <c r="D266" s="151" t="inlineStr">
        <is>
          <t>市场建设和农村物流</t>
        </is>
      </c>
      <c r="E266" s="151" t="inlineStr">
        <is>
          <t>雨碌乡易地扶贫搬迁集镇安置区活畜禽交易市场建设项目</t>
        </is>
      </c>
      <c r="F266" s="151" t="inlineStr">
        <is>
          <t>雨碌乡</t>
        </is>
      </c>
      <c r="G266" s="151" t="inlineStr">
        <is>
          <t>雨碌村</t>
        </is>
      </c>
      <c r="H266" s="151" t="inlineStr">
        <is>
          <t>新建</t>
        </is>
      </c>
      <c r="I266" s="162" t="inlineStr">
        <is>
          <t>交易市场遮阳防雨钢架棚1000平方米，交易摊位60个，临时周转厩舍300平方米，临时交易区500平方米，检疫用房200平方米，及水、电、围墙、大门、隔离带、厕所、装卸台等相关配套设施。</t>
        </is>
      </c>
      <c r="J266" s="151">
        <f>K266+L266+M266</f>
        <v/>
      </c>
      <c r="K266" s="151" t="n">
        <v>300</v>
      </c>
      <c r="L266" s="151" t="n"/>
      <c r="M266" s="151" t="n"/>
      <c r="N266" s="524" t="inlineStr">
        <is>
          <t>大流通﹑高商品率是规模化养殖的前提﹐是畜禽产业化经营的保证﹐所以建立一个以营销为目的的活畜交易市场十分有必要，这个交易市场的建立对宣传我乡及周边乡镇畜牧业发展创造了外部条件。项目的建成，可带动我乡3478户14264人脱贫户和432户1657人三类监测对象稳定增收，直接带动1200余户养殖户年均增收3000余元。</t>
        </is>
      </c>
      <c r="O266" s="162" t="inlineStr">
        <is>
          <t>帮助产销对接</t>
        </is>
      </c>
      <c r="P266" s="528" t="n">
        <v>15828</v>
      </c>
      <c r="Q266" s="151" t="inlineStr">
        <is>
          <t>否</t>
        </is>
      </c>
      <c r="R266" s="151" t="inlineStr">
        <is>
          <t>是</t>
        </is>
      </c>
      <c r="S266" s="151" t="inlineStr">
        <is>
          <t>否</t>
        </is>
      </c>
      <c r="T266" s="151" t="inlineStr">
        <is>
          <t>会泽县发展和改革局</t>
        </is>
      </c>
      <c r="U266" s="151" t="inlineStr">
        <is>
          <t>雨碌乡人民政府</t>
        </is>
      </c>
      <c r="V266" s="151" t="inlineStr">
        <is>
          <t>是</t>
        </is>
      </c>
      <c r="W266" s="568" t="n">
        <v>46023</v>
      </c>
      <c r="X266" s="569" t="n">
        <v>46387</v>
      </c>
      <c r="Y266" s="151" t="n"/>
      <c r="Z266" s="544" t="n"/>
    </row>
    <row r="267" ht="151" customFormat="1" customHeight="1" s="507">
      <c r="A267" s="151" t="n">
        <v>261</v>
      </c>
      <c r="B267" s="151" t="inlineStr">
        <is>
          <t>产业发展</t>
        </is>
      </c>
      <c r="C267" s="151" t="inlineStr">
        <is>
          <t>生产项目</t>
        </is>
      </c>
      <c r="D267" s="151" t="inlineStr">
        <is>
          <t>种植业基地</t>
        </is>
      </c>
      <c r="E267" s="151" t="inlineStr">
        <is>
          <t>雨碌乡易地搬迁后续扶持产业发展项目</t>
        </is>
      </c>
      <c r="F267" s="151" t="inlineStr">
        <is>
          <t>雨碌乡</t>
        </is>
      </c>
      <c r="G267" s="151" t="inlineStr">
        <is>
          <t>雨碌村、小米村、小石山村、阳山村</t>
        </is>
      </c>
      <c r="H267" s="151" t="inlineStr">
        <is>
          <t>新建</t>
        </is>
      </c>
      <c r="I267" s="162" t="inlineStr">
        <is>
          <t>1.在小石山集中安置点建设生猪集中养殖圈舍场400平方米；2.在阳山台地头集中安置点挡墙维修加固600立方米；3.雨碌集镇安置点供水管道改造管道PPR40管材120米，PPR40闸阀20个，PPR40弯头60个，PPR40直接30个，PPR25管材300米，PPR25闸阀120个，PPR25弯头800个，PPR25直接100个，云水水表108套，新建水表井9个，PPR40×25三通110个，PPR40×25弯头20个；5.小米胡家村安置点新装DN65高压闸阀1个，DN50高压闸阀2个。</t>
        </is>
      </c>
      <c r="J267" s="151">
        <f>K267+L267+M267</f>
        <v/>
      </c>
      <c r="K267" s="151" t="n">
        <v>170.3</v>
      </c>
      <c r="L267" s="151" t="n"/>
      <c r="M267" s="151" t="n"/>
      <c r="N267" s="162" t="inlineStr">
        <is>
          <t>通过项目建设，有效补齐安置区基础设施短板，项目受益363户1345人，其中脱贫户314户1203人，三类监测对象21户72人。同时改善小石山安置点55户（其中脱贫户47户197人，三类监测对象5户19人）搬迁群众畜牧养殖短板，项目建成后搬迁安置户年均增收可达3000元以上。</t>
        </is>
      </c>
      <c r="O267" s="162" t="inlineStr">
        <is>
          <t>带动生产</t>
        </is>
      </c>
      <c r="P267" s="528" t="n">
        <v>1345</v>
      </c>
      <c r="Q267" s="151" t="inlineStr">
        <is>
          <t>否</t>
        </is>
      </c>
      <c r="R267" s="151" t="inlineStr">
        <is>
          <t>是</t>
        </is>
      </c>
      <c r="S267" s="151" t="inlineStr">
        <is>
          <t>否</t>
        </is>
      </c>
      <c r="T267" s="151" t="inlineStr">
        <is>
          <t>会泽县发展和改革局</t>
        </is>
      </c>
      <c r="U267" s="151" t="inlineStr">
        <is>
          <t>雨碌乡人民政府</t>
        </is>
      </c>
      <c r="V267" s="151" t="inlineStr">
        <is>
          <t>是</t>
        </is>
      </c>
      <c r="W267" s="568" t="n">
        <v>46023</v>
      </c>
      <c r="X267" s="569" t="n">
        <v>46387</v>
      </c>
      <c r="Y267" s="151" t="n"/>
      <c r="Z267" s="544" t="n"/>
    </row>
    <row r="268" ht="124" customFormat="1" customHeight="1" s="507">
      <c r="A268" s="151" t="n">
        <v>262</v>
      </c>
      <c r="B268" s="151" t="inlineStr">
        <is>
          <t>产业发展</t>
        </is>
      </c>
      <c r="C268" s="151" t="inlineStr">
        <is>
          <t>生产项目</t>
        </is>
      </c>
      <c r="D268" s="151" t="inlineStr">
        <is>
          <t>种植业基地</t>
        </is>
      </c>
      <c r="E268" s="151" t="inlineStr">
        <is>
          <t>金钟街道乌龙社区易地扶贫搬迁后扶农业种植础设施项目</t>
        </is>
      </c>
      <c r="F268" s="151" t="inlineStr">
        <is>
          <t>金钟街道</t>
        </is>
      </c>
      <c r="G268" s="151" t="inlineStr">
        <is>
          <t>乌龙社区</t>
        </is>
      </c>
      <c r="H268" s="151" t="inlineStr">
        <is>
          <t>新建</t>
        </is>
      </c>
      <c r="I268" s="162" t="inlineStr">
        <is>
          <t>金钟街道乌龙社区五组整组搬迁，闲置土地500余亩，为了流转土地来增加收入，需要提升基础设施，项目区同时也是休闲、露营、健步的好去处。建设主要内容：硬化道路3.3千米，土地灌溉工程，新建水池10个，每个50立方米，50管道3000米，25管道5000米。土地整治100亩。</t>
        </is>
      </c>
      <c r="J268" s="151" t="n">
        <v>380</v>
      </c>
      <c r="K268" s="151" t="n">
        <v>380</v>
      </c>
      <c r="L268" s="151" t="n"/>
      <c r="M268" s="151" t="n"/>
      <c r="N268" s="162" t="inlineStr">
        <is>
          <t>盘活易地扶贫搬迁整组搬迁闲置土地500余亩。有效防止森林火灾。每年可以为整组搬迁农户增加收入10万余元。路通后可以提供露营、休闲、健步等场所，带动农文旅发展。更好带动脱贫户62户192人，监测户9户25人就业增收。</t>
        </is>
      </c>
      <c r="O268" s="162" t="inlineStr">
        <is>
          <t>项目建成后，流转土地种植草莓、药材等，可以增加就业岗位，促进搬迁群众增收。</t>
        </is>
      </c>
      <c r="P268" s="528" t="n">
        <v>500</v>
      </c>
      <c r="Q268" s="151" t="inlineStr">
        <is>
          <t>否</t>
        </is>
      </c>
      <c r="R268" s="151" t="inlineStr">
        <is>
          <t>是</t>
        </is>
      </c>
      <c r="S268" s="151" t="inlineStr">
        <is>
          <t>否</t>
        </is>
      </c>
      <c r="T268" s="151" t="inlineStr">
        <is>
          <t>会泽县发展和改革局</t>
        </is>
      </c>
      <c r="U268" s="151" t="inlineStr">
        <is>
          <t>金钟街道办事处</t>
        </is>
      </c>
      <c r="V268" s="151" t="inlineStr">
        <is>
          <t>是</t>
        </is>
      </c>
      <c r="W268" s="568" t="n">
        <v>46023</v>
      </c>
      <c r="X268" s="569" t="n">
        <v>46387</v>
      </c>
      <c r="Y268" s="151" t="n"/>
      <c r="Z268" s="544" t="n"/>
    </row>
    <row r="269" ht="128" customFormat="1" customHeight="1" s="507">
      <c r="A269" s="151" t="n">
        <v>263</v>
      </c>
      <c r="B269" s="151" t="inlineStr">
        <is>
          <t>产业发展</t>
        </is>
      </c>
      <c r="C269" s="151" t="inlineStr">
        <is>
          <t>生产项目</t>
        </is>
      </c>
      <c r="D269" s="151" t="inlineStr">
        <is>
          <t>种植业基地</t>
        </is>
      </c>
      <c r="E269" s="151" t="inlineStr">
        <is>
          <t>金钟街道麦地村易地扶贫搬迁后扶农业种植基础设施项目</t>
        </is>
      </c>
      <c r="F269" s="151" t="inlineStr">
        <is>
          <t>金钟街道</t>
        </is>
      </c>
      <c r="G269" s="151" t="inlineStr">
        <is>
          <t>麦地村</t>
        </is>
      </c>
      <c r="H269" s="151" t="inlineStr">
        <is>
          <t>新建</t>
        </is>
      </c>
      <c r="I269" s="162" t="inlineStr">
        <is>
          <t>金钟街道麦地村3个小组整组搬迁，现在流转60亩种植草莓，闲置土地300余亩，为了更好流转土地来增加收入，需要提升基础设施，项目区同时也是休闲、露营、健步的好去处。建设主要内容：硬化道路3.3千米，土地灌溉工程，新建水池5个，每个100立方米，50管道2000米，32管道3000米。土地整治200亩。</t>
        </is>
      </c>
      <c r="J269" s="151" t="n">
        <v>370</v>
      </c>
      <c r="K269" s="151" t="n">
        <v>370</v>
      </c>
      <c r="L269" s="151" t="n"/>
      <c r="M269" s="151" t="n"/>
      <c r="N269" s="162" t="inlineStr">
        <is>
          <t>盘活易地扶贫搬迁整组搬迁闲置土地300余亩。有效防止森林火灾。每年可以为整组搬迁农户增加收入10万余元。路通后可以提供露营、休闲、健步等场所，带动农文旅发展。更好带动脱贫户62户192人，监测户9户25人就业增收。</t>
        </is>
      </c>
      <c r="O269" s="162" t="inlineStr">
        <is>
          <t>项目建成后，流转土地种植草莓、药材等，可以增加就业岗位，促进搬迁群众增收。</t>
        </is>
      </c>
      <c r="P269" s="528" t="n">
        <v>800</v>
      </c>
      <c r="Q269" s="151" t="inlineStr">
        <is>
          <t>否</t>
        </is>
      </c>
      <c r="R269" s="151" t="inlineStr">
        <is>
          <t>是</t>
        </is>
      </c>
      <c r="S269" s="151" t="inlineStr">
        <is>
          <t>否</t>
        </is>
      </c>
      <c r="T269" s="151" t="inlineStr">
        <is>
          <t>会泽县发展和改革局</t>
        </is>
      </c>
      <c r="U269" s="151" t="inlineStr">
        <is>
          <t>金钟街道办事处</t>
        </is>
      </c>
      <c r="V269" s="151" t="inlineStr">
        <is>
          <t>是</t>
        </is>
      </c>
      <c r="W269" s="568" t="n">
        <v>46023</v>
      </c>
      <c r="X269" s="569" t="n">
        <v>46387</v>
      </c>
      <c r="Y269" s="151" t="n"/>
      <c r="Z269" s="544" t="n"/>
    </row>
    <row r="270" ht="154" customFormat="1" customHeight="1" s="507">
      <c r="A270" s="151" t="n">
        <v>264</v>
      </c>
      <c r="B270" s="151" t="inlineStr">
        <is>
          <t>产业发展</t>
        </is>
      </c>
      <c r="C270" s="151" t="inlineStr">
        <is>
          <t>生产项目</t>
        </is>
      </c>
      <c r="D270" s="151" t="inlineStr">
        <is>
          <t>种植业基地</t>
        </is>
      </c>
      <c r="E270" s="151" t="inlineStr">
        <is>
          <t>新街乡新大街集中安置点基础设施项目</t>
        </is>
      </c>
      <c r="F270" s="151" t="inlineStr">
        <is>
          <t>新街乡</t>
        </is>
      </c>
      <c r="G270" s="151" t="inlineStr">
        <is>
          <t>凤凰村</t>
        </is>
      </c>
      <c r="H270" s="151" t="inlineStr">
        <is>
          <t>新建</t>
        </is>
      </c>
      <c r="I270" s="162" t="inlineStr">
        <is>
          <t>凤凰玉米、燕麦等饲草集中种植配套项目，新修硬化路大桥至代里佐家门口长950米，宽3米。挡墙长300米，高2米，宽0.8米。新修硬化路王家大地至陈家坟堂长600米，宽3米。挡墙长50米，高2米，宽0.8米。安装涵管直径1米，3根。直径0.8米，5根。直径0.3米，30根。新建挡墙：陈家坟堂滑坡路段长70米，高8米，厚1.2米。纸厂大河至沙泥坡长1500米，高2米，厚1米，纸厂大河新建拦河坝50道，每道长8米，宽1.5米，高1.5米。新建铁板桥1座长15米，宽2米。</t>
        </is>
      </c>
      <c r="J270" s="151">
        <f>K270+L270+M270</f>
        <v/>
      </c>
      <c r="K270" s="151" t="n">
        <v>213.33</v>
      </c>
      <c r="L270" s="151" t="n"/>
      <c r="M270" s="151" t="n"/>
      <c r="N270" s="305" t="inlineStr">
        <is>
          <t>总体目标体现项目的预期效益，通过治理河道解决两岸群众生产生活的困扰，带动产业发展，改善周围700余亩土地种植条件，增加群众收入。解决了群众出行方便问题，改善870户3027人生活环境，增收提升人居环境。带动脱贫户31户153人，监测户10户47人增收。</t>
        </is>
      </c>
      <c r="O270" s="162" t="n"/>
      <c r="P270" s="528" t="n">
        <v>3027</v>
      </c>
      <c r="Q270" s="151" t="inlineStr">
        <is>
          <t>否</t>
        </is>
      </c>
      <c r="R270" s="151" t="inlineStr">
        <is>
          <t>是</t>
        </is>
      </c>
      <c r="S270" s="151" t="inlineStr">
        <is>
          <t>否</t>
        </is>
      </c>
      <c r="T270" s="151" t="inlineStr">
        <is>
          <t>会泽县发展和改革局</t>
        </is>
      </c>
      <c r="U270" s="151" t="inlineStr">
        <is>
          <t>新街乡人民政府</t>
        </is>
      </c>
      <c r="V270" s="151" t="inlineStr">
        <is>
          <t>是</t>
        </is>
      </c>
      <c r="W270" s="568" t="n">
        <v>46023</v>
      </c>
      <c r="X270" s="569" t="n">
        <v>46387</v>
      </c>
      <c r="Y270" s="151" t="n"/>
      <c r="Z270" s="544" t="n"/>
    </row>
    <row r="271" ht="120" customFormat="1" customHeight="1" s="507">
      <c r="A271" s="151" t="n">
        <v>265</v>
      </c>
      <c r="B271" s="151" t="inlineStr">
        <is>
          <t>产业发展</t>
        </is>
      </c>
      <c r="C271" s="151" t="inlineStr">
        <is>
          <t>生产项目</t>
        </is>
      </c>
      <c r="D271" s="151" t="inlineStr">
        <is>
          <t>种植业基地</t>
        </is>
      </c>
      <c r="E271" s="151" t="inlineStr">
        <is>
          <t>新街乡新大街集中安置点联合大海坝河道治理工程</t>
        </is>
      </c>
      <c r="F271" s="151" t="inlineStr">
        <is>
          <t>新街乡</t>
        </is>
      </c>
      <c r="G271" s="151" t="inlineStr">
        <is>
          <t>联合村</t>
        </is>
      </c>
      <c r="H271" s="151" t="inlineStr">
        <is>
          <t>新建</t>
        </is>
      </c>
      <c r="I271" s="162" t="inlineStr">
        <is>
          <t>联合玉米、燕麦等饲草集中种植配套项目，在大海坝河道两岸新修河堤，长4000米，均宽0.75米，高1.5米。</t>
        </is>
      </c>
      <c r="J271" s="151">
        <f>K271+L271+M271</f>
        <v/>
      </c>
      <c r="K271" s="151" t="n">
        <v>202.5</v>
      </c>
      <c r="L271" s="151" t="n"/>
      <c r="M271" s="151" t="n"/>
      <c r="N271" s="162" t="inlineStr">
        <is>
          <t>保护河道两岸农田，排洪防涝，受益土地面积1400余亩，带动产业发展，增加群众收入，解决了群众出行方便问题，改善800余户2500人生活环境，提升人居环境。带动脱贫户310户1200人，监测户14户56人增收。</t>
        </is>
      </c>
      <c r="O271" s="162" t="n"/>
      <c r="P271" s="528" t="n">
        <v>2500</v>
      </c>
      <c r="Q271" s="151" t="inlineStr">
        <is>
          <t>否</t>
        </is>
      </c>
      <c r="R271" s="151" t="inlineStr">
        <is>
          <t>是</t>
        </is>
      </c>
      <c r="S271" s="151" t="inlineStr">
        <is>
          <t>否</t>
        </is>
      </c>
      <c r="T271" s="151" t="inlineStr">
        <is>
          <t>会泽县发展和改革局</t>
        </is>
      </c>
      <c r="U271" s="151" t="inlineStr">
        <is>
          <t>新街乡人民政府</t>
        </is>
      </c>
      <c r="V271" s="151" t="inlineStr">
        <is>
          <t>是</t>
        </is>
      </c>
      <c r="W271" s="568" t="n">
        <v>46023</v>
      </c>
      <c r="X271" s="569" t="n">
        <v>46387</v>
      </c>
      <c r="Y271" s="151" t="n"/>
      <c r="Z271" s="544" t="n"/>
    </row>
    <row r="272" ht="124" customFormat="1" customHeight="1" s="507">
      <c r="A272" s="151" t="n">
        <v>266</v>
      </c>
      <c r="B272" s="151" t="inlineStr">
        <is>
          <t>产业发展</t>
        </is>
      </c>
      <c r="C272" s="151" t="inlineStr">
        <is>
          <t>加工流通项目</t>
        </is>
      </c>
      <c r="D272" s="151" t="inlineStr">
        <is>
          <t>加工业</t>
        </is>
      </c>
      <c r="E272" s="151" t="inlineStr">
        <is>
          <t>会泽县新城区马铃薯初加工车间建设项目</t>
        </is>
      </c>
      <c r="F272" s="151" t="inlineStr">
        <is>
          <t>钟屏街道</t>
        </is>
      </c>
      <c r="G272" s="151" t="inlineStr">
        <is>
          <t>新城区</t>
        </is>
      </c>
      <c r="H272" s="151" t="inlineStr">
        <is>
          <t>改扩建</t>
        </is>
      </c>
      <c r="I272" s="162" t="inlineStr">
        <is>
          <t>在新城区改扩建马铃薯初加工车间2000平方米，并完善生产设施设备、水电、消防、排污等配套及辅助设施，提供就业岗位100个。</t>
        </is>
      </c>
      <c r="J272" s="151">
        <f>K272+L272+M272</f>
        <v/>
      </c>
      <c r="K272" s="151" t="n">
        <v>500</v>
      </c>
      <c r="L272" s="151" t="n"/>
      <c r="M272" s="151" t="n"/>
      <c r="N272" s="162" t="inlineStr">
        <is>
          <t>项目建成后，一是将吸纳周边搬迁人口家门口就业，提供就业岗位100余个，其中脱贫户和三类监测对象60人以上，实现年均收入3.6万元以上。二是通过订单农业方式，带动周边乡镇种植500户，户均增收1500元以上。</t>
        </is>
      </c>
      <c r="O272" s="162" t="inlineStr">
        <is>
          <t>带动务工就业</t>
        </is>
      </c>
      <c r="P272" s="528" t="n">
        <v>1600</v>
      </c>
      <c r="Q272" s="151" t="inlineStr">
        <is>
          <t>否</t>
        </is>
      </c>
      <c r="R272" s="151" t="inlineStr">
        <is>
          <t>是</t>
        </is>
      </c>
      <c r="S272" s="151" t="inlineStr">
        <is>
          <t>是</t>
        </is>
      </c>
      <c r="T272" s="151" t="inlineStr">
        <is>
          <t>会泽县发展和改革局</t>
        </is>
      </c>
      <c r="U272" s="151" t="inlineStr">
        <is>
          <t>会泽县道成开发投资集团有限公司</t>
        </is>
      </c>
      <c r="V272" s="151" t="n"/>
      <c r="W272" s="568" t="n">
        <v>46082</v>
      </c>
      <c r="X272" s="569" t="n">
        <v>46386</v>
      </c>
      <c r="Y272" s="151" t="inlineStr">
        <is>
          <t>（前期准备、尽职调查等风控预案等）</t>
        </is>
      </c>
      <c r="Z272" s="544" t="n"/>
    </row>
    <row r="273" ht="124" customFormat="1" customHeight="1" s="507">
      <c r="A273" s="151" t="n">
        <v>267</v>
      </c>
      <c r="B273" s="151" t="inlineStr">
        <is>
          <t>产业发展</t>
        </is>
      </c>
      <c r="C273" s="151" t="inlineStr">
        <is>
          <t>生产项目</t>
        </is>
      </c>
      <c r="D273" s="151" t="inlineStr">
        <is>
          <t>种植业基地</t>
        </is>
      </c>
      <c r="E273" s="151" t="inlineStr">
        <is>
          <t>大海乡二道坪中药材产业基地建设项目</t>
        </is>
      </c>
      <c r="F273" s="151" t="inlineStr">
        <is>
          <t>大海乡</t>
        </is>
      </c>
      <c r="G273" s="151" t="inlineStr">
        <is>
          <t>二道坪村</t>
        </is>
      </c>
      <c r="H273" s="151" t="inlineStr">
        <is>
          <t>新建</t>
        </is>
      </c>
      <c r="I273" s="162" t="inlineStr">
        <is>
          <t>建设中药材种植基地1000亩，硬化产业道路1.8千米，宽4米；新建挡墙120立方米；新建500立方米蓄水池1个；新建200立方米蓄水池2个；管道安装3千米；中药材交易中心场地硬化500平方米。</t>
        </is>
      </c>
      <c r="J273" s="151">
        <f>K273+L273+M273</f>
        <v/>
      </c>
      <c r="K273" s="151" t="n">
        <v>240</v>
      </c>
      <c r="L273" s="151" t="n"/>
      <c r="M273" s="151" t="n"/>
      <c r="N273" s="162" t="inlineStr">
        <is>
          <t>通过硬化产业道路等设施建设，可为种植马铃薯、中药材等提供保障生产所需用水，进一步改善生产生活条件。带动辖区内低收入群众和易地搬迁户371户1084人，其中脱贫户190户651人，三类监测对象17户59人。</t>
        </is>
      </c>
      <c r="O273" s="162" t="inlineStr">
        <is>
          <t>带动辖区内农户371户，1084人户均增加收入1500元。</t>
        </is>
      </c>
      <c r="P273" s="528" t="n">
        <v>1084</v>
      </c>
      <c r="Q273" s="151" t="inlineStr">
        <is>
          <t>否</t>
        </is>
      </c>
      <c r="R273" s="151" t="inlineStr">
        <is>
          <t>是</t>
        </is>
      </c>
      <c r="S273" s="151" t="inlineStr">
        <is>
          <t>否</t>
        </is>
      </c>
      <c r="T273" s="151" t="inlineStr">
        <is>
          <t>会泽县发展和改革局</t>
        </is>
      </c>
      <c r="U273" s="151" t="inlineStr">
        <is>
          <t>大海乡人民政府</t>
        </is>
      </c>
      <c r="V273" s="151" t="inlineStr">
        <is>
          <t>是</t>
        </is>
      </c>
      <c r="W273" s="568" t="n">
        <v>46406.1</v>
      </c>
      <c r="X273" s="569" t="n">
        <v>46740.1</v>
      </c>
      <c r="Y273" s="151" t="n"/>
      <c r="Z273" s="544" t="n"/>
    </row>
    <row r="274" ht="124" customFormat="1" customHeight="1" s="507">
      <c r="A274" s="151" t="n">
        <v>268</v>
      </c>
      <c r="B274" s="151" t="inlineStr">
        <is>
          <t>产业发展</t>
        </is>
      </c>
      <c r="C274" s="151" t="inlineStr">
        <is>
          <t>生产项目</t>
        </is>
      </c>
      <c r="D274" s="151" t="inlineStr">
        <is>
          <t>种植业基地</t>
        </is>
      </c>
      <c r="E274" s="151" t="inlineStr">
        <is>
          <t>老厂乡白沙村桥边1组、马家棚子8组产业道路硬化项目</t>
        </is>
      </c>
      <c r="F274" s="151" t="inlineStr">
        <is>
          <t>老厂乡</t>
        </is>
      </c>
      <c r="G274" s="151" t="inlineStr">
        <is>
          <t>白沙村</t>
        </is>
      </c>
      <c r="H274" s="151" t="inlineStr">
        <is>
          <t>新建</t>
        </is>
      </c>
      <c r="I274" s="162" t="inlineStr">
        <is>
          <t>围绕湾子村1200亩烤烟、草莓产业，会泽县老厂乡白沙村桥边1组、马家棚子8组（其中8组部分道路需修复），道路硬化5千米，路面宽度不低于3.5米；路面结构类型为20厘米厚水泥混凝土路面（弯拉强度4.0MPa）+10厘米厚砂砾调型层的水泥混凝土路面。</t>
        </is>
      </c>
      <c r="J274" s="151" t="n">
        <v>350</v>
      </c>
      <c r="K274" s="151" t="n">
        <v>350</v>
      </c>
      <c r="L274" s="151" t="n"/>
      <c r="M274" s="151" t="n"/>
      <c r="N274" s="162" t="inlineStr">
        <is>
          <t>建成后方便群众开展生产活动，改善群众出行条件，乡村治理大幅度提升，村容村貌焕然一新，受益农户81户308人。</t>
        </is>
      </c>
      <c r="O274" s="162" t="inlineStr">
        <is>
          <t>受益农户81户308人，乡村治理大幅度提升，村容村貌焕然一新。</t>
        </is>
      </c>
      <c r="P274" s="528" t="n">
        <v>308</v>
      </c>
      <c r="Q274" s="151" t="inlineStr">
        <is>
          <t>否</t>
        </is>
      </c>
      <c r="R274" s="151" t="inlineStr">
        <is>
          <t>否</t>
        </is>
      </c>
      <c r="S274" s="151" t="inlineStr">
        <is>
          <t>否</t>
        </is>
      </c>
      <c r="T274" s="151" t="inlineStr">
        <is>
          <t>会泽县发展和改革局</t>
        </is>
      </c>
      <c r="U274" s="151" t="inlineStr">
        <is>
          <t>老厂乡人民政府</t>
        </is>
      </c>
      <c r="V274" s="151" t="inlineStr">
        <is>
          <t>是</t>
        </is>
      </c>
      <c r="W274" s="568" t="n">
        <v>46023</v>
      </c>
      <c r="X274" s="569" t="n">
        <v>46386</v>
      </c>
      <c r="Y274" s="151" t="n"/>
      <c r="Z274" s="544" t="n"/>
    </row>
    <row r="275" ht="235" customFormat="1" customHeight="1" s="507">
      <c r="A275" s="151" t="n">
        <v>269</v>
      </c>
      <c r="B275" s="151" t="inlineStr">
        <is>
          <t>产业发展</t>
        </is>
      </c>
      <c r="C275" s="151" t="inlineStr">
        <is>
          <t>生产项目</t>
        </is>
      </c>
      <c r="D275" s="151" t="inlineStr">
        <is>
          <t>种植业基地</t>
        </is>
      </c>
      <c r="E275" s="151" t="inlineStr">
        <is>
          <t>老厂乡白沙村1组至2组农业产业水利配套设施建设项目</t>
        </is>
      </c>
      <c r="F275" s="151" t="inlineStr">
        <is>
          <t>老厂乡</t>
        </is>
      </c>
      <c r="G275" s="151" t="inlineStr">
        <is>
          <t>白沙村</t>
        </is>
      </c>
      <c r="H275" s="151" t="inlineStr">
        <is>
          <t>新建</t>
        </is>
      </c>
      <c r="I275" s="162" t="inlineStr">
        <is>
          <t>夯实白沙村农业基础设施建设，保障农业旱季的用水困难，解决耕地旱季用水1500余亩，151户508人生产生活用水得到保障。一、新建河堤长1120米（两边），底宽1.2米口宽0.6米，高2米5。二、新建抗旱水沟3500米、底宽30公分、高30公分（两边）</t>
        </is>
      </c>
      <c r="J275" s="151" t="n">
        <v>160.8</v>
      </c>
      <c r="K275" s="151" t="n">
        <v>160.8</v>
      </c>
      <c r="L275" s="151" t="n"/>
      <c r="M275" s="151" t="n"/>
      <c r="N275" s="162" t="inlineStr">
        <is>
          <t>工程建成后：1、解决项目建成后群众的农业生产生活用水得到解决、灌溉面积有效降低了旱灾对农业的影响力，经济效益得到提高，改善农民生产生活，保障了农业旱季的用水困难和群众151户508人得到保障。解决耕地旱季用水1500余亩。2、河堤治理有效减少67户227人的防震减灾保障，群众安全感。</t>
        </is>
      </c>
      <c r="O275" s="162" t="inlineStr">
        <is>
          <t>工程建成后：1、解决项目建成后群众的农业生产生活用水得到解决、灌溉面积有效降低了旱灾对农业的影响力，经济效益得到提高，改善农民生产生活，保障了农业旱季的用水困难和群众151户508人得到保障。解决耕地旱季用水1500余亩。2、河堤治理有效减少67户227人的防震减灾保障，群众安全感。</t>
        </is>
      </c>
      <c r="P275" s="528" t="n">
        <v>508</v>
      </c>
      <c r="Q275" s="151" t="inlineStr">
        <is>
          <t>否</t>
        </is>
      </c>
      <c r="R275" s="151" t="inlineStr">
        <is>
          <t>否</t>
        </is>
      </c>
      <c r="S275" s="151" t="inlineStr">
        <is>
          <t>否</t>
        </is>
      </c>
      <c r="T275" s="151" t="inlineStr">
        <is>
          <t>会泽县发展和改革局</t>
        </is>
      </c>
      <c r="U275" s="151" t="inlineStr">
        <is>
          <t>老厂乡人民政府</t>
        </is>
      </c>
      <c r="V275" s="151" t="inlineStr">
        <is>
          <t>是</t>
        </is>
      </c>
      <c r="W275" s="568" t="n">
        <v>46023</v>
      </c>
      <c r="X275" s="569" t="n">
        <v>46386</v>
      </c>
      <c r="Y275" s="151" t="n"/>
      <c r="Z275" s="544" t="n"/>
    </row>
    <row r="276" ht="297" customFormat="1" customHeight="1" s="507">
      <c r="A276" s="151" t="n">
        <v>270</v>
      </c>
      <c r="B276" s="151" t="inlineStr">
        <is>
          <t>产业发展</t>
        </is>
      </c>
      <c r="C276" s="151" t="inlineStr">
        <is>
          <t>生产项目</t>
        </is>
      </c>
      <c r="D276" s="151" t="inlineStr">
        <is>
          <t>种植业基地</t>
        </is>
      </c>
      <c r="E276" s="151" t="inlineStr">
        <is>
          <t>五星乡石龙村易地搬迁安置点产业带配套设施建设项目</t>
        </is>
      </c>
      <c r="F276" s="151" t="inlineStr">
        <is>
          <t>五星乡</t>
        </is>
      </c>
      <c r="G276" s="151" t="inlineStr">
        <is>
          <t>石龙村</t>
        </is>
      </c>
      <c r="H276" s="151" t="inlineStr">
        <is>
          <t>新建</t>
        </is>
      </c>
      <c r="I276" s="162" t="inlineStr">
        <is>
          <t>1.在S206线至-石龙易地搬迁安置点苹果和中草药种植基地硬化长2.3公里，均宽4.5米，硬化路1条，合计C25混凝土硬化9900平方米，新建单侧排水沟2.3公里，预计投资139万元；
2.在苹果和中草药基地新建300立方米蓄水池1座，铺设灌溉管道2000米，预计投资20万元；
3.石龙村易地搬迁安置点葡萄和蔬菜基地进行冷浸沟改造，用毛石支砌长2公里，宽0.5米，高1.2米，合计约1200立方米，预计投资42万元；
5.在石龙安置点小组建设500平方米钢结构马铃薯分拣清洗切片加工房，投资100万元，新建沉降池2个，铺设管道2000米，投资15万元，合计投资115万元；
4.在安置小区到老村委会，新建排水沟渠（长1200米，宽0.5米，高0.5米），预计投资24万元
以上合计投资：340万元</t>
        </is>
      </c>
      <c r="J276" s="151" t="n">
        <v>340</v>
      </c>
      <c r="K276" s="151" t="n">
        <v>340</v>
      </c>
      <c r="L276" s="151" t="n"/>
      <c r="M276" s="151" t="n"/>
      <c r="N276" s="522" t="inlineStr">
        <is>
          <t>一是项目建成后，完善的基础设施有助于提升易地扶贫搬迁安置点各产业带的生产能力，推动花卉产业带、中草药产业带、水果蔬菜产业带等的发展，提高农产品产量和质量，带动就业机会增加，农民通过参与产业生产、务工等方式，实现收入增长。
二是项目建成后，将极大地改善石龙村易地搬迁安置点产业基础设施面貌，着力打造主导产业突出、利益联结紧密的模式，以增加群众务工收入、培训苹果种植技术、解决劳务就业等方式，拓宽农民增收致富渠道，巩固了脱贫攻坚成果，为当地群众铺就一条多彩的乡村振兴之路。
三是项目建成后，可带动周边易地搬迁户21户113人、脱贫户145户527人、三类监测户31户111人，户均增收6000元/年，人均增收10000元/年。</t>
        </is>
      </c>
      <c r="O276" s="162" t="inlineStr">
        <is>
          <t>带动产业发展、务工就业、创业增收。带动周边易地搬迁户21户113人、脱贫户145户527人、三类监测户31户111人，户均增收6000元/年，人均增收10000元/年。</t>
        </is>
      </c>
      <c r="P276" s="528" t="n">
        <v>2870</v>
      </c>
      <c r="Q276" s="151" t="inlineStr">
        <is>
          <t>否</t>
        </is>
      </c>
      <c r="R276" s="151" t="inlineStr">
        <is>
          <t>是</t>
        </is>
      </c>
      <c r="S276" s="151" t="inlineStr">
        <is>
          <t>否</t>
        </is>
      </c>
      <c r="T276" s="151" t="inlineStr">
        <is>
          <t>会泽县发展和改革局</t>
        </is>
      </c>
      <c r="U276" s="151" t="inlineStr">
        <is>
          <t>五星乡人民政府</t>
        </is>
      </c>
      <c r="V276" s="151" t="inlineStr">
        <is>
          <t>是</t>
        </is>
      </c>
      <c r="W276" s="568" t="n">
        <v>46082</v>
      </c>
      <c r="X276" s="569" t="n">
        <v>46357</v>
      </c>
      <c r="Y276" s="151" t="n"/>
      <c r="Z276" s="544" t="n"/>
    </row>
    <row r="277" ht="30" customFormat="1" customHeight="1" s="508">
      <c r="A277" s="514" t="inlineStr">
        <is>
          <t>二、就业项目小计</t>
        </is>
      </c>
      <c r="B277" s="514" t="n"/>
      <c r="C277" s="514" t="n"/>
      <c r="D277" s="514" t="n"/>
      <c r="E277" s="514" t="n"/>
      <c r="F277" s="514" t="n"/>
      <c r="G277" s="514" t="n"/>
      <c r="H277" s="514" t="n"/>
      <c r="I277" s="514" t="n"/>
      <c r="J277" s="150">
        <f>K277+L277+M277</f>
        <v/>
      </c>
      <c r="K277" s="150">
        <f>SUM(K278:K281)</f>
        <v/>
      </c>
      <c r="L277" s="150">
        <f>SUM(L278:L281)</f>
        <v/>
      </c>
      <c r="M277" s="150">
        <f>SUM(M278:M281)</f>
        <v/>
      </c>
      <c r="N277" s="554" t="n"/>
      <c r="O277" s="555" t="n"/>
      <c r="P277" s="556" t="n"/>
      <c r="Q277" s="559" t="n"/>
      <c r="R277" s="559" t="n"/>
      <c r="S277" s="559" t="n"/>
      <c r="T277" s="559" t="n"/>
      <c r="U277" s="150" t="n"/>
      <c r="V277" s="150" t="n"/>
      <c r="W277" s="566" t="n"/>
      <c r="X277" s="570" t="n"/>
      <c r="Y277" s="151" t="n"/>
      <c r="Z277" s="544" t="n"/>
    </row>
    <row r="278" ht="94" customFormat="1" customHeight="1" s="507">
      <c r="A278" s="151" t="n">
        <v>1</v>
      </c>
      <c r="B278" s="151" t="inlineStr">
        <is>
          <t>就业项目</t>
        </is>
      </c>
      <c r="C278" s="151" t="inlineStr">
        <is>
          <t>公益性岗位</t>
        </is>
      </c>
      <c r="D278" s="151" t="inlineStr">
        <is>
          <t>公益性岗位</t>
        </is>
      </c>
      <c r="E278" s="151" t="inlineStr">
        <is>
          <t>会泽县2026年脱贫劳动力乡村公益性岗位</t>
        </is>
      </c>
      <c r="F278" s="151" t="inlineStr">
        <is>
          <t>25个乡（镇、街道）</t>
        </is>
      </c>
      <c r="G278" s="151" t="inlineStr">
        <is>
          <t>涉及村（社区）</t>
        </is>
      </c>
      <c r="H278" s="151" t="inlineStr">
        <is>
          <t>新建</t>
        </is>
      </c>
      <c r="I278" s="162" t="inlineStr">
        <is>
          <t>开发乡村公益性岗位5200人，帮扶脱贫劳动力实现就近就地就业，支付9个月的岗位补贴。</t>
        </is>
      </c>
      <c r="J278" s="151">
        <f>K278+L278+M278</f>
        <v/>
      </c>
      <c r="K278" s="151" t="n">
        <v>3744</v>
      </c>
      <c r="L278" s="151" t="n"/>
      <c r="M278" s="151" t="n"/>
      <c r="N278" s="162" t="inlineStr">
        <is>
          <t>开发乡村公益性岗位，帮扶脱贫劳动力实现就近就地就业，脱贫劳动力就业人数增加5200人，可带动脱贫户5200户5200人增加收入，户均每年增收9600元。</t>
        </is>
      </c>
      <c r="O278" s="162" t="n"/>
      <c r="P278" s="528" t="n">
        <v>5200</v>
      </c>
      <c r="Q278" s="151" t="inlineStr">
        <is>
          <t>是</t>
        </is>
      </c>
      <c r="R278" s="151" t="inlineStr">
        <is>
          <t>否</t>
        </is>
      </c>
      <c r="S278" s="151" t="inlineStr">
        <is>
          <t>否</t>
        </is>
      </c>
      <c r="T278" s="151" t="inlineStr">
        <is>
          <t>会泽县人力资源和社会保障局</t>
        </is>
      </c>
      <c r="U278" s="151" t="inlineStr">
        <is>
          <t>会泽县人力资源和社会保障局</t>
        </is>
      </c>
      <c r="V278" s="151" t="inlineStr">
        <is>
          <t>是</t>
        </is>
      </c>
      <c r="W278" s="568" t="n">
        <v>46023</v>
      </c>
      <c r="X278" s="569" t="n">
        <v>46387</v>
      </c>
      <c r="Y278" s="151" t="n"/>
      <c r="Z278" s="544" t="n"/>
    </row>
    <row r="279" ht="112" customFormat="1" customHeight="1" s="507">
      <c r="A279" s="151" t="n">
        <v>2</v>
      </c>
      <c r="B279" s="151" t="inlineStr">
        <is>
          <t>就业项目</t>
        </is>
      </c>
      <c r="C279" s="151" t="inlineStr">
        <is>
          <t>务工补助</t>
        </is>
      </c>
      <c r="D279" s="151" t="inlineStr">
        <is>
          <t>交通费补助</t>
        </is>
      </c>
      <c r="E279" s="151" t="inlineStr">
        <is>
          <t>会泽县2026年脱贫劳动力省外外出务工一次性交通费补助</t>
        </is>
      </c>
      <c r="F279" s="151" t="inlineStr">
        <is>
          <t>25个乡（镇、街道）</t>
        </is>
      </c>
      <c r="G279" s="151" t="inlineStr">
        <is>
          <t>涉及村（社区）</t>
        </is>
      </c>
      <c r="H279" s="151" t="inlineStr">
        <is>
          <t>新建</t>
        </is>
      </c>
      <c r="I279" s="162" t="inlineStr">
        <is>
          <t>给予35000名在云南省外稳定就业3个月以上脱贫劳动力（含监测对象）外出务工交通补助，每人每年补助1000元，帮助其在省外稳定就业。</t>
        </is>
      </c>
      <c r="J279" s="151">
        <f>K279+L279+M279</f>
        <v/>
      </c>
      <c r="K279" s="151" t="n">
        <v>3500</v>
      </c>
      <c r="L279" s="151" t="n"/>
      <c r="M279" s="151" t="n"/>
      <c r="N279" s="162" t="inlineStr">
        <is>
          <t>通过开展省外务工交通费补助工作，促进了35000名脱贫劳动力及检测对象在省外稳定就业，增加了35000名脱贫劳动力及监测对象务工收入，减轻了35000名脱贫劳动力（含监测对象）的交通费成本。</t>
        </is>
      </c>
      <c r="O279" s="162" t="n"/>
      <c r="P279" s="528" t="n">
        <v>35000</v>
      </c>
      <c r="Q279" s="151" t="inlineStr">
        <is>
          <t>是</t>
        </is>
      </c>
      <c r="R279" s="151" t="inlineStr">
        <is>
          <t>否</t>
        </is>
      </c>
      <c r="S279" s="151" t="inlineStr">
        <is>
          <t>否</t>
        </is>
      </c>
      <c r="T279" s="151" t="inlineStr">
        <is>
          <t>会泽县人力资源和社会保障局</t>
        </is>
      </c>
      <c r="U279" s="151" t="inlineStr">
        <is>
          <t>会泽县人力资源和社会保障局</t>
        </is>
      </c>
      <c r="V279" s="151" t="inlineStr">
        <is>
          <t>是</t>
        </is>
      </c>
      <c r="W279" s="568" t="n">
        <v>46023</v>
      </c>
      <c r="X279" s="569" t="n">
        <v>46387</v>
      </c>
      <c r="Y279" s="151" t="n"/>
      <c r="Z279" s="544" t="n"/>
    </row>
    <row r="280" ht="98" customFormat="1" customHeight="1" s="507">
      <c r="A280" s="151" t="n">
        <v>3</v>
      </c>
      <c r="B280" s="151" t="inlineStr">
        <is>
          <t>就业项目</t>
        </is>
      </c>
      <c r="C280" s="151" t="inlineStr">
        <is>
          <t>务工补助</t>
        </is>
      </c>
      <c r="D280" s="151" t="inlineStr">
        <is>
          <t>生产奖补、劳务补助等</t>
        </is>
      </c>
      <c r="E280" s="151" t="inlineStr">
        <is>
          <t>会泽县2026就业帮扶车间吸纳就业奖补</t>
        </is>
      </c>
      <c r="F280" s="151" t="inlineStr">
        <is>
          <t>25个乡（镇、街道）</t>
        </is>
      </c>
      <c r="G280" s="151" t="inlineStr">
        <is>
          <t>涉及村（社区）</t>
        </is>
      </c>
      <c r="H280" s="151" t="inlineStr">
        <is>
          <t>新建</t>
        </is>
      </c>
      <c r="I280" s="162" t="inlineStr">
        <is>
          <t>给予就业帮扶车间吸纳就业奖补，对吸纳监测帮扶对象和脱贫人口稳定就业6个月以上的，按其实际支付报酬的40%(监测对象)、20%(其他脱贫人口)给予就业帮扶车间补贴；</t>
        </is>
      </c>
      <c r="J280" s="151">
        <f>K280+L280+M280</f>
        <v/>
      </c>
      <c r="K280" s="151" t="n"/>
      <c r="L280" s="151" t="n">
        <v>500</v>
      </c>
      <c r="M280" s="151" t="n"/>
      <c r="N280" s="162" t="inlineStr">
        <is>
          <t>通过开展就业帮扶车间奖补，鼓励就业帮扶车间吸纳脱贫劳动力及监测对象就近就地就业，增加脱贫劳动力和监测对象工资性收入，预计受益11000人次。</t>
        </is>
      </c>
      <c r="O280" s="162" t="n"/>
      <c r="P280" s="528" t="n">
        <v>11000</v>
      </c>
      <c r="Q280" s="151" t="inlineStr">
        <is>
          <t>是</t>
        </is>
      </c>
      <c r="R280" s="151" t="inlineStr">
        <is>
          <t>否</t>
        </is>
      </c>
      <c r="S280" s="151" t="inlineStr">
        <is>
          <t>否</t>
        </is>
      </c>
      <c r="T280" s="151" t="inlineStr">
        <is>
          <t>会泽县人力资源和社会保障局</t>
        </is>
      </c>
      <c r="U280" s="151" t="inlineStr">
        <is>
          <t>会泽县人力资源和社会保障局</t>
        </is>
      </c>
      <c r="V280" s="151" t="inlineStr">
        <is>
          <t>是</t>
        </is>
      </c>
      <c r="W280" s="568" t="n">
        <v>46023</v>
      </c>
      <c r="X280" s="569" t="n">
        <v>46387</v>
      </c>
      <c r="Y280" s="151" t="n"/>
      <c r="Z280" s="544" t="n"/>
    </row>
    <row r="281" ht="92" customFormat="1" customHeight="1" s="507">
      <c r="A281" s="151" t="n">
        <v>4</v>
      </c>
      <c r="B281" s="151" t="inlineStr">
        <is>
          <t>就业项目</t>
        </is>
      </c>
      <c r="C281" s="151" t="inlineStr">
        <is>
          <t>公益性岗位</t>
        </is>
      </c>
      <c r="D281" s="151" t="inlineStr">
        <is>
          <t>公益性岗位</t>
        </is>
      </c>
      <c r="E281" s="151" t="inlineStr">
        <is>
          <t>雨碌乡易地搬迁公共服务岗位</t>
        </is>
      </c>
      <c r="F281" s="151" t="inlineStr">
        <is>
          <t>雨碌乡</t>
        </is>
      </c>
      <c r="G281" s="519" t="inlineStr">
        <is>
          <t>雨碌村、小米村、小石山村、阳山村</t>
        </is>
      </c>
      <c r="H281" s="151" t="inlineStr">
        <is>
          <t>新建</t>
        </is>
      </c>
      <c r="I281" s="162" t="inlineStr">
        <is>
          <t>开发易地搬迁公共服务岗位50个（雨碌集镇及雨碌村三墒地安置点20个、小米村胡家村安置点10个、小石山村安置点10个、阳山村台地头安置点10个）。</t>
        </is>
      </c>
      <c r="J281" s="151">
        <f>K281+L281+M281</f>
        <v/>
      </c>
      <c r="K281" s="151" t="n">
        <v>48</v>
      </c>
      <c r="L281" s="151" t="n"/>
      <c r="M281" s="151" t="n"/>
      <c r="N281" s="162" t="inlineStr">
        <is>
          <t>促进就业，巩固拓展脱贫攻坚成果，让困难群众生活条件得到保障。带动辖区内易地搬迁农户50户（其中脱贫户35户，126人，三类监测对象15户59人）年均增收9600元。</t>
        </is>
      </c>
      <c r="O281" s="162" t="inlineStr">
        <is>
          <t>带动务工就业</t>
        </is>
      </c>
      <c r="P281" s="528" t="n">
        <v>130</v>
      </c>
      <c r="Q281" s="151" t="inlineStr">
        <is>
          <t>是</t>
        </is>
      </c>
      <c r="R281" s="151" t="inlineStr">
        <is>
          <t>是</t>
        </is>
      </c>
      <c r="S281" s="151" t="inlineStr">
        <is>
          <t>否</t>
        </is>
      </c>
      <c r="T281" s="151" t="inlineStr">
        <is>
          <t>会泽县发展和改革局</t>
        </is>
      </c>
      <c r="U281" s="151" t="inlineStr">
        <is>
          <t>雨碌乡人民政府</t>
        </is>
      </c>
      <c r="V281" s="151" t="inlineStr">
        <is>
          <t>是</t>
        </is>
      </c>
      <c r="W281" s="568" t="n">
        <v>46023</v>
      </c>
      <c r="X281" s="569" t="n">
        <v>46387</v>
      </c>
      <c r="Y281" s="151" t="n"/>
      <c r="Z281" s="544" t="n"/>
    </row>
    <row r="282" ht="30" customFormat="1" customHeight="1" s="508">
      <c r="A282" s="514" t="inlineStr">
        <is>
          <t>三、乡村建设行动项目小计</t>
        </is>
      </c>
      <c r="B282" s="514" t="n"/>
      <c r="C282" s="514" t="n"/>
      <c r="D282" s="514" t="n"/>
      <c r="E282" s="514" t="n"/>
      <c r="F282" s="514" t="n"/>
      <c r="G282" s="514" t="n"/>
      <c r="H282" s="514" t="n"/>
      <c r="I282" s="514" t="n"/>
      <c r="J282" s="150">
        <f>K282+L282+M282</f>
        <v/>
      </c>
      <c r="K282" s="150">
        <f>SUM(K283:K555)</f>
        <v/>
      </c>
      <c r="L282" s="150">
        <f>SUM(L283:L555)</f>
        <v/>
      </c>
      <c r="M282" s="150">
        <f>SUM(M283:M555)</f>
        <v/>
      </c>
      <c r="N282" s="527" t="n"/>
      <c r="O282" s="154" t="n"/>
      <c r="P282" s="557" t="n"/>
      <c r="Q282" s="150" t="n"/>
      <c r="R282" s="150" t="n"/>
      <c r="S282" s="150" t="n"/>
      <c r="T282" s="150" t="n"/>
      <c r="U282" s="150" t="n"/>
      <c r="V282" s="150" t="n"/>
      <c r="W282" s="566" t="n"/>
      <c r="X282" s="570" t="n"/>
      <c r="Y282" s="151" t="n"/>
      <c r="Z282" s="544" t="n"/>
    </row>
    <row r="283" ht="238" customFormat="1" customHeight="1" s="507">
      <c r="A283" s="151" t="n">
        <v>1</v>
      </c>
      <c r="B283" s="151" t="inlineStr">
        <is>
          <t>乡村建设行动</t>
        </is>
      </c>
      <c r="C283" s="151" t="inlineStr">
        <is>
          <t>农村基础设施</t>
        </is>
      </c>
      <c r="D283" s="151" t="inlineStr">
        <is>
          <t>农村道路建设</t>
        </is>
      </c>
      <c r="E283" s="151" t="inlineStr">
        <is>
          <t>大井镇井田社区互嵌式民族团结进步示范社区建设项目</t>
        </is>
      </c>
      <c r="F283" s="151" t="inlineStr">
        <is>
          <t>大井镇</t>
        </is>
      </c>
      <c r="G283" s="151" t="inlineStr">
        <is>
          <t>井田社区</t>
        </is>
      </c>
      <c r="H283" s="151" t="inlineStr">
        <is>
          <t>新建</t>
        </is>
      </c>
      <c r="I283" s="162" t="inlineStr">
        <is>
          <t>投资30万元，在井田社区建设民族团结进步示范项目：1.硬化村内道路一条，长600米，均宽3米，厚0.15米，面积1800平方米。2.人居环境整治（新建相关配套设施1项）。</t>
        </is>
      </c>
      <c r="J283" s="151">
        <f>K283+L283+M283</f>
        <v/>
      </c>
      <c r="K283" s="151" t="n">
        <v>30</v>
      </c>
      <c r="L283" s="151" t="n"/>
      <c r="M283" s="151" t="n"/>
      <c r="N283" s="52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该项目的实施改善了当地的生态环境和居住环境，人与自然更加和谐发展。同时经过“民族团结进步互嵌式社区”建设工程，使各种现代文明生活方式走进古老的苗族村，与传统民族文化相辅相成、和谐共荣，树立民族团结、社会和谐、文明进步的新风尚。预计将带动井田社区已脱贫户299户875人，监测户6户21人增加收入。</t>
        </is>
      </c>
      <c r="O283" s="162" t="inlineStr">
        <is>
          <t>该项目的实施可改善当地的生态环境和居住环境，人与自然更加和谐发展。同时经过“民族团结进步互嵌式社区”建设工程，使各种现代文明生活方式走进古老的苗族村，与传统民族文化相辅相成、和谐共荣，树立民族团结、社会和谐、文明进步的新风尚。</t>
        </is>
      </c>
      <c r="P283" s="528" t="n">
        <v>875</v>
      </c>
      <c r="Q283" s="151" t="inlineStr">
        <is>
          <t>否</t>
        </is>
      </c>
      <c r="R283" s="151" t="inlineStr">
        <is>
          <t>否</t>
        </is>
      </c>
      <c r="S283" s="151" t="inlineStr">
        <is>
          <t>否</t>
        </is>
      </c>
      <c r="T283" s="151" t="inlineStr">
        <is>
          <t>会泽县民族宗教事务局</t>
        </is>
      </c>
      <c r="U283" s="151" t="inlineStr">
        <is>
          <t>大井镇人民政府</t>
        </is>
      </c>
      <c r="V283" s="151" t="inlineStr">
        <is>
          <t>是</t>
        </is>
      </c>
      <c r="W283" s="568" t="n">
        <v>46098</v>
      </c>
      <c r="X283" s="569" t="n">
        <v>46373</v>
      </c>
      <c r="Y283" s="151" t="n"/>
      <c r="Z283" s="544" t="n"/>
    </row>
    <row r="284" ht="208" customFormat="1" customHeight="1" s="507">
      <c r="A284" s="151" t="n">
        <v>2</v>
      </c>
      <c r="B284" s="151" t="inlineStr">
        <is>
          <t>乡村建设行动</t>
        </is>
      </c>
      <c r="C284" s="151" t="inlineStr">
        <is>
          <t>人居环境整治</t>
        </is>
      </c>
      <c r="D284" s="151" t="inlineStr">
        <is>
          <t>村容村貌提升</t>
        </is>
      </c>
      <c r="E284" s="151" t="inlineStr">
        <is>
          <t>鲁纳乡座舍村张家冲、柞木树小组民族团结进步示范村建设项目</t>
        </is>
      </c>
      <c r="F284" s="151" t="inlineStr">
        <is>
          <t>鲁纳乡</t>
        </is>
      </c>
      <c r="G284" s="151" t="inlineStr">
        <is>
          <t>座舍村</t>
        </is>
      </c>
      <c r="H284" s="151" t="inlineStr">
        <is>
          <t>新建</t>
        </is>
      </c>
      <c r="I284" s="162" t="inlineStr">
        <is>
          <t>投资100万元，在座舍村委会张家冲、柞木树小组建设民族团结示范项目。
1.道路硬化：入组道路硬化2224米，均宽3米，厚0.25米，预计资金66万元；组内道路硬化300米，均宽1.2米，厚0.1米，预计资金3.5万元。
2.人居环境整治：配置垃圾箱15个，新建堆粪场30个，新建村内环境整治设施50个，预计资金25万元。
3.新建储水池一个30立方米，铺设管道4000米。预计资金5.5万元。</t>
        </is>
      </c>
      <c r="J284" s="151">
        <f>K284+L284+M284</f>
        <v/>
      </c>
      <c r="K284" s="151" t="n">
        <v>100</v>
      </c>
      <c r="L284" s="151" t="n"/>
      <c r="M284" s="151" t="n"/>
      <c r="N284" s="524" t="inlineStr">
        <is>
          <t>该项目建设以铸牢中华民族共同体意识为主线，紧扣“不断改善人民生活，提高民生水平，满足人民日益增长的美好生活需要，增强人民群众的获得感、幸福感、安全感，凝聚起实现中华民族伟大复兴的磅礴力量”为宗旨。支持民族地区产业发展，增强民族地区发展内生动力，助力加快各民族共同走向社会主义现代化步伐。该项目以鲁纳乡座舍村委会张家冲柞木树小组为依托，通过对入户道路完善，人居环境提升，饮水安全巩固提升，农业灌溉沟渠改造。项目建成后，改善了出行及居住环境问题，安全饮水得到保障，农业生产收入明显增收。预计将带动座舍村委会脱贫户109户452人，监测户13户52人增加收入。</t>
        </is>
      </c>
      <c r="O284" s="162" t="inlineStr">
        <is>
          <t>该项目以鲁纳乡座舍村委会张家冲柞木树小组为依托，通过对入户道路完善，人居环境提升，饮水安全巩固提升，农业灌溉沟渠改造。项目建成后，改善了出行及居住环境问题，安全饮水得到保障，农业生产收入明显增收。</t>
        </is>
      </c>
      <c r="P284" s="528" t="n">
        <v>452</v>
      </c>
      <c r="Q284" s="151" t="inlineStr">
        <is>
          <t>否</t>
        </is>
      </c>
      <c r="R284" s="151" t="inlineStr">
        <is>
          <t>否</t>
        </is>
      </c>
      <c r="S284" s="151" t="inlineStr">
        <is>
          <t>否</t>
        </is>
      </c>
      <c r="T284" s="151" t="inlineStr">
        <is>
          <t>会泽县民族宗教事务局</t>
        </is>
      </c>
      <c r="U284" s="151" t="inlineStr">
        <is>
          <t>鲁纳乡人民政府</t>
        </is>
      </c>
      <c r="V284" s="151" t="inlineStr">
        <is>
          <t>是</t>
        </is>
      </c>
      <c r="W284" s="568" t="n">
        <v>46100</v>
      </c>
      <c r="X284" s="569" t="n">
        <v>46375</v>
      </c>
      <c r="Y284" s="151" t="n"/>
      <c r="Z284" s="544" t="n"/>
    </row>
    <row r="285" ht="289" customFormat="1" customHeight="1" s="507">
      <c r="A285" s="151" t="n">
        <v>3</v>
      </c>
      <c r="B285" s="151" t="inlineStr">
        <is>
          <t>乡村建设行动</t>
        </is>
      </c>
      <c r="C285" s="151" t="inlineStr">
        <is>
          <t>人居环境整治</t>
        </is>
      </c>
      <c r="D285" s="151" t="inlineStr">
        <is>
          <t>农村污水治理</t>
        </is>
      </c>
      <c r="E285" s="151" t="inlineStr">
        <is>
          <t>娜姑镇石咀村民族团结进步示范村建设项目</t>
        </is>
      </c>
      <c r="F285" s="151" t="inlineStr">
        <is>
          <t>娜姑镇</t>
        </is>
      </c>
      <c r="G285" s="151" t="inlineStr">
        <is>
          <t>石咀村</t>
        </is>
      </c>
      <c r="H285" s="151" t="inlineStr">
        <is>
          <t>新建</t>
        </is>
      </c>
      <c r="I285" s="522" t="inlineStr">
        <is>
          <t>投资100万元，在娜姑镇石咀村建设民族团结示范项目。
1.石咀村4组5组埋设DN300双壁波纹管埋设756米，预计13.2503万元。
2.埋设DN160PVC管460米，预计3.4279万元。
3.埋设DN110PVC管370米，预计1.8441万元。
4.30立方米钢筋混凝土化粪池2座，预计15.6万元。
5.砖砌污水检查井43座，预计9.89万元。
6.新建C25混凝土现浇沟渠（500*600）531米，预计26.6993万元。
7.200厚C30混凝土道路破除584平方米，预计1.5757万元。
8.200厚C30混凝土道路恢复584平方米，预计7.592万元。
9.沟槽土方开挖1017.5立方米，预计1.5041万元。
10.沟槽土方回填660.04立方米，预计0.4959万元。
11.护管沙回填248.08立方米，预计2.7406万元。
12.150厚C30混凝土道路浇筑1533平方米，预计13.7961万元。
13.原有破损150厚C30混凝土道路破除238平方米，预计0.6426万元。
14.废渣外运523立方米，预计0.9414元。合计投资100万元。</t>
        </is>
      </c>
      <c r="J285" s="151">
        <f>K285+L285+M285</f>
        <v/>
      </c>
      <c r="K285" s="151" t="n">
        <v>100</v>
      </c>
      <c r="L285" s="151" t="n"/>
      <c r="M285" s="151" t="n"/>
      <c r="N285" s="16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项目建成后，可解决当地农田灌溉难题及村中村容村貌人居环境提升，改善村民居住环境卫生，受益群众365户1560人（其中：三类监测对象23户89人），实现人均增加收入500元以上。</t>
        </is>
      </c>
      <c r="O285" s="162" t="inlineStr">
        <is>
          <t>项目建成后，可解决当地农田灌溉难题及村中村容村貌人居环境提升，改善村民居住环境卫生，实现人均增加收入500元以上。</t>
        </is>
      </c>
      <c r="P285" s="528" t="n">
        <v>1560</v>
      </c>
      <c r="Q285" s="151" t="inlineStr">
        <is>
          <t>否</t>
        </is>
      </c>
      <c r="R285" s="151" t="inlineStr">
        <is>
          <t>否</t>
        </is>
      </c>
      <c r="S285" s="151" t="inlineStr">
        <is>
          <t>否</t>
        </is>
      </c>
      <c r="T285" s="151" t="inlineStr">
        <is>
          <t>会泽县民族宗教事务局</t>
        </is>
      </c>
      <c r="U285" s="151" t="inlineStr">
        <is>
          <t>娜姑镇人民政府</t>
        </is>
      </c>
      <c r="V285" s="151" t="inlineStr">
        <is>
          <t>是</t>
        </is>
      </c>
      <c r="W285" s="568" t="n">
        <v>46100</v>
      </c>
      <c r="X285" s="569" t="n">
        <v>46375</v>
      </c>
      <c r="Y285" s="151" t="n"/>
      <c r="Z285" s="544" t="n"/>
    </row>
    <row r="286" ht="206" customFormat="1" customHeight="1" s="507">
      <c r="A286" s="151" t="n">
        <v>4</v>
      </c>
      <c r="B286" s="151" t="inlineStr">
        <is>
          <t>乡村建设行动</t>
        </is>
      </c>
      <c r="C286" s="151" t="inlineStr">
        <is>
          <t>农村基础设施</t>
        </is>
      </c>
      <c r="D286" s="151" t="inlineStr">
        <is>
          <t>农村道路建设</t>
        </is>
      </c>
      <c r="E286" s="151" t="inlineStr">
        <is>
          <t>矿山镇矿山村民族团结进步示范建设项目</t>
        </is>
      </c>
      <c r="F286" s="151" t="inlineStr">
        <is>
          <t>矿山镇</t>
        </is>
      </c>
      <c r="G286" s="151" t="inlineStr">
        <is>
          <t>矿山村</t>
        </is>
      </c>
      <c r="H286" s="151" t="inlineStr">
        <is>
          <t>新建</t>
        </is>
      </c>
      <c r="I286" s="162" t="inlineStr">
        <is>
          <t>投资100万元，在矿山村建设民族团结进步示范项目。
1.道路硬化：全长3000米，均宽1.5米，包括：路基土方开挖6750立方米，石方开挖750立方米，步道基础夯实3600平方米，垫层612立方米，水泥板路面3816平方米，预计投资94万元。
2.新建相关配套设施1项，预计投资6万元。</t>
        </is>
      </c>
      <c r="J286" s="151">
        <f>K286+L286+M286</f>
        <v/>
      </c>
      <c r="K286" s="151" t="n">
        <v>100</v>
      </c>
      <c r="L286" s="151" t="n"/>
      <c r="M286" s="151" t="n"/>
      <c r="N286" s="162" t="inlineStr">
        <is>
          <t>以铸牢中华民族共同体意识为主线，积极融入新发展格局，坚持“富口袋”与“富脑袋”并重，赋予所有改革发展以“三个意义”，支持民族地区产业发展，增强民族地区发展内生动力，助力加快各民族共同走向社会主义现代化步伐。项目实施后，受益惠及11个村民小组有850户3009人，（其中包括脱贫不稳定户49户180人、边缘易致贫户12户46人、其他农村低收入群体28户105人），可实现人均增收1000元以上。</t>
        </is>
      </c>
      <c r="O286" s="162" t="inlineStr">
        <is>
          <t>为辖区群众提供一个优质的健身休闲场所，进一步丰富群众精神文明生活，实现群众健康与社会文明发展的双重效益。</t>
        </is>
      </c>
      <c r="P286" s="151" t="n">
        <v>3009</v>
      </c>
      <c r="Q286" s="151" t="inlineStr">
        <is>
          <t>否</t>
        </is>
      </c>
      <c r="R286" s="151" t="inlineStr">
        <is>
          <t>否</t>
        </is>
      </c>
      <c r="S286" s="151" t="inlineStr">
        <is>
          <t>否</t>
        </is>
      </c>
      <c r="T286" s="151" t="inlineStr">
        <is>
          <t>会泽县民族宗教事务局</t>
        </is>
      </c>
      <c r="U286" s="151" t="inlineStr">
        <is>
          <t>矿山镇人民政府</t>
        </is>
      </c>
      <c r="V286" s="151" t="inlineStr">
        <is>
          <t>是</t>
        </is>
      </c>
      <c r="W286" s="568" t="n">
        <v>46088</v>
      </c>
      <c r="X286" s="569" t="n">
        <v>46363</v>
      </c>
      <c r="Y286" s="151" t="inlineStr">
        <is>
          <t>项目用地等要素已核实，批复后即可及时开工建设</t>
        </is>
      </c>
      <c r="Z286" s="544" t="n"/>
    </row>
    <row r="287" ht="147" customFormat="1" customHeight="1" s="507">
      <c r="A287" s="151" t="n">
        <v>5</v>
      </c>
      <c r="B287" s="151" t="inlineStr">
        <is>
          <t>乡村建设行动</t>
        </is>
      </c>
      <c r="C287" s="151" t="inlineStr">
        <is>
          <t>农村基础设施</t>
        </is>
      </c>
      <c r="D287" s="151" t="inlineStr">
        <is>
          <t>农村道路建设</t>
        </is>
      </c>
      <c r="E287" s="151" t="inlineStr">
        <is>
          <t>娜姑镇白雾幼儿园至海河道路维修改造项目</t>
        </is>
      </c>
      <c r="F287" s="151" t="inlineStr">
        <is>
          <t>娜姑镇</t>
        </is>
      </c>
      <c r="G287" s="151" t="inlineStr">
        <is>
          <t>白雾村</t>
        </is>
      </c>
      <c r="H287" s="151" t="inlineStr">
        <is>
          <t>改建</t>
        </is>
      </c>
      <c r="I287" s="162" t="inlineStr">
        <is>
          <t>建设3.1千米长沥青混凝土路面，均宽5.5米，路面结构类型为5厘米厚AC-16中粒式沥青混凝土路面。</t>
        </is>
      </c>
      <c r="J287" s="151">
        <f>K287+L287+M287</f>
        <v/>
      </c>
      <c r="K287" s="151" t="n">
        <v>140</v>
      </c>
      <c r="L287" s="151" t="n"/>
      <c r="M287" s="151" t="n"/>
      <c r="N287" s="162" t="inlineStr">
        <is>
          <t>通过实施娜姑镇白雾幼儿园至海河道路维修改造项目，改善沿线2159户6433人（其中脱贫户546户2156人，监测户53户194人）的出行，改善道路情况，有效降低道路安全问题发生率，同时使涉及群众出行更加方便快捷，农产品运输更加便利。项目建成后产权归娜姑镇人民政府。</t>
        </is>
      </c>
      <c r="O287" s="162" t="inlineStr">
        <is>
          <t>带动群众务工就业，促进群众增收。</t>
        </is>
      </c>
      <c r="P287" s="528" t="n">
        <v>6433</v>
      </c>
      <c r="Q287" s="151" t="inlineStr">
        <is>
          <t>否</t>
        </is>
      </c>
      <c r="R287" s="151" t="inlineStr">
        <is>
          <t>否</t>
        </is>
      </c>
      <c r="S287" s="151" t="inlineStr">
        <is>
          <t>否</t>
        </is>
      </c>
      <c r="T287" s="151" t="inlineStr">
        <is>
          <t>会泽县交通运输局</t>
        </is>
      </c>
      <c r="U287" s="151" t="inlineStr">
        <is>
          <t>娜姑镇人民政府</t>
        </is>
      </c>
      <c r="V287" s="151" t="inlineStr">
        <is>
          <t>是</t>
        </is>
      </c>
      <c r="W287" s="568" t="n">
        <v>46082</v>
      </c>
      <c r="X287" s="569" t="n">
        <v>46387</v>
      </c>
      <c r="Y287" s="151" t="n"/>
      <c r="Z287" s="544" t="n"/>
    </row>
    <row r="288" ht="100" customFormat="1" customHeight="1" s="507">
      <c r="A288" s="151" t="n">
        <v>6</v>
      </c>
      <c r="B288" s="151" t="inlineStr">
        <is>
          <t>乡村建设行动</t>
        </is>
      </c>
      <c r="C288" s="151" t="inlineStr">
        <is>
          <t>农村基础设施</t>
        </is>
      </c>
      <c r="D288" s="151" t="inlineStr">
        <is>
          <t>农村道路建设</t>
        </is>
      </c>
      <c r="E288" s="151" t="inlineStr">
        <is>
          <t>大桥乡水磨村通小沟门至老水井道路硬化项目</t>
        </is>
      </c>
      <c r="F288" s="151" t="inlineStr">
        <is>
          <t>大桥乡</t>
        </is>
      </c>
      <c r="G288" s="151" t="inlineStr">
        <is>
          <t>水磨村</t>
        </is>
      </c>
      <c r="H288" s="151" t="inlineStr">
        <is>
          <t>新建</t>
        </is>
      </c>
      <c r="I288" s="162" t="inlineStr">
        <is>
          <t>建设0.886千米长水泥混凝土路面，路面宽度不低于3.5米，路面结构类型为10厘米厚砂砾调型层+20厘米厚水泥混凝土路面（弯拉强度4.0MPa）。</t>
        </is>
      </c>
      <c r="J288" s="151">
        <f>K288+L288+M288</f>
        <v/>
      </c>
      <c r="K288" s="151" t="n">
        <v>53.16</v>
      </c>
      <c r="L288" s="151" t="n"/>
      <c r="M288" s="151" t="n"/>
      <c r="N288" s="162" t="inlineStr">
        <is>
          <t>通过建设小沟门至老水井道路硬化项目，可解决59户212人（其中脱贫户4户14人，监测户1户4人）行路难问题，改善农户生产生活条件。项目建成后产权归大桥乡人民政府。</t>
        </is>
      </c>
      <c r="O288" s="162" t="inlineStr">
        <is>
          <t>带动务工就业</t>
        </is>
      </c>
      <c r="P288" s="528" t="n">
        <v>212</v>
      </c>
      <c r="Q288" s="151" t="inlineStr">
        <is>
          <t>否</t>
        </is>
      </c>
      <c r="R288" s="151" t="inlineStr">
        <is>
          <t>否</t>
        </is>
      </c>
      <c r="S288" s="151" t="inlineStr">
        <is>
          <t>否</t>
        </is>
      </c>
      <c r="T288" s="151" t="inlineStr">
        <is>
          <t>会泽县交通运输局</t>
        </is>
      </c>
      <c r="U288" s="151" t="inlineStr">
        <is>
          <t>大桥乡人民政府</t>
        </is>
      </c>
      <c r="V288" s="151" t="inlineStr">
        <is>
          <t>是</t>
        </is>
      </c>
      <c r="W288" s="568" t="n">
        <v>46023</v>
      </c>
      <c r="X288" s="569" t="n">
        <v>46387</v>
      </c>
      <c r="Y288" s="151" t="n"/>
      <c r="Z288" s="544" t="n"/>
    </row>
    <row r="289" ht="100" customFormat="1" customHeight="1" s="507">
      <c r="A289" s="151" t="n">
        <v>7</v>
      </c>
      <c r="B289" s="151" t="inlineStr">
        <is>
          <t>乡村建设行动</t>
        </is>
      </c>
      <c r="C289" s="151" t="inlineStr">
        <is>
          <t>农村基础设施</t>
        </is>
      </c>
      <c r="D289" s="151" t="inlineStr">
        <is>
          <t>农村道路建设</t>
        </is>
      </c>
      <c r="E289" s="151" t="inlineStr">
        <is>
          <t>大桥乡水磨村通小沟门至李兴芳家门口道路硬化项目</t>
        </is>
      </c>
      <c r="F289" s="151" t="inlineStr">
        <is>
          <t>大桥乡</t>
        </is>
      </c>
      <c r="G289" s="151" t="inlineStr">
        <is>
          <t>水磨村</t>
        </is>
      </c>
      <c r="H289" s="151" t="inlineStr">
        <is>
          <t>新建</t>
        </is>
      </c>
      <c r="I289" s="162" t="inlineStr">
        <is>
          <t>建设0.315千米长水泥混凝土路面，路面宽度不低于3.5米，路面结构类型为10厘米厚砂砾调型层+20厘米厚水泥混凝土路面（弯拉强度4.0MPa）。</t>
        </is>
      </c>
      <c r="J289" s="151">
        <f>K289+L289+M289</f>
        <v/>
      </c>
      <c r="K289" s="151" t="n">
        <v>18.9</v>
      </c>
      <c r="L289" s="151" t="n"/>
      <c r="M289" s="151" t="n"/>
      <c r="N289" s="162" t="inlineStr">
        <is>
          <t>通过建设小沟门至李兴芳家门口道路硬化项目，可解决59户212人（其中脱贫户4户14人，监测户1户4人）行路难问题，改善农户生产生活条件。项目建成后产权归大桥乡人民政府。</t>
        </is>
      </c>
      <c r="O289" s="162" t="inlineStr">
        <is>
          <t>带动务工就业</t>
        </is>
      </c>
      <c r="P289" s="528" t="n">
        <v>212</v>
      </c>
      <c r="Q289" s="151" t="inlineStr">
        <is>
          <t>否</t>
        </is>
      </c>
      <c r="R289" s="151" t="inlineStr">
        <is>
          <t>否</t>
        </is>
      </c>
      <c r="S289" s="151" t="inlineStr">
        <is>
          <t>否</t>
        </is>
      </c>
      <c r="T289" s="151" t="inlineStr">
        <is>
          <t>会泽县交通运输局</t>
        </is>
      </c>
      <c r="U289" s="151" t="inlineStr">
        <is>
          <t>大桥乡人民政府</t>
        </is>
      </c>
      <c r="V289" s="151" t="inlineStr">
        <is>
          <t>是</t>
        </is>
      </c>
      <c r="W289" s="568" t="n">
        <v>46023</v>
      </c>
      <c r="X289" s="569" t="n">
        <v>46387</v>
      </c>
      <c r="Y289" s="151" t="n"/>
      <c r="Z289" s="544" t="n"/>
    </row>
    <row r="290" ht="100" customFormat="1" customHeight="1" s="507">
      <c r="A290" s="151" t="n">
        <v>8</v>
      </c>
      <c r="B290" s="151" t="inlineStr">
        <is>
          <t>乡村建设行动</t>
        </is>
      </c>
      <c r="C290" s="151" t="inlineStr">
        <is>
          <t>农村基础设施</t>
        </is>
      </c>
      <c r="D290" s="151" t="inlineStr">
        <is>
          <t>农村道路建设</t>
        </is>
      </c>
      <c r="E290" s="151" t="inlineStr">
        <is>
          <t>大桥乡水磨村通高家门口至小岔沟道路硬化项目</t>
        </is>
      </c>
      <c r="F290" s="151" t="inlineStr">
        <is>
          <t>大桥乡</t>
        </is>
      </c>
      <c r="G290" s="151" t="inlineStr">
        <is>
          <t>水磨村</t>
        </is>
      </c>
      <c r="H290" s="151" t="inlineStr">
        <is>
          <t>新建</t>
        </is>
      </c>
      <c r="I290" s="162" t="inlineStr">
        <is>
          <t>建设0.29千米长水泥混凝土路面，路面宽度不低于3.5米，路面结构类型为10厘米厚砂砾调型层+20厘米厚水泥混凝土路面（弯拉强度4.0MPa）。</t>
        </is>
      </c>
      <c r="J290" s="151">
        <f>K290+L290+M290</f>
        <v/>
      </c>
      <c r="K290" s="151" t="n">
        <v>17.4</v>
      </c>
      <c r="L290" s="151" t="n"/>
      <c r="M290" s="151" t="n"/>
      <c r="N290" s="162" t="inlineStr">
        <is>
          <t>通过建设高家门口至小岔沟道路硬化项目，可解决59户212人（其中脱贫户4户14人，监测户1户4人）行路难问题，改善农户生产生活条件。项目建成后产权归大桥乡人民政府。</t>
        </is>
      </c>
      <c r="O290" s="162" t="inlineStr">
        <is>
          <t>带动务工就业</t>
        </is>
      </c>
      <c r="P290" s="528" t="n">
        <v>212</v>
      </c>
      <c r="Q290" s="151" t="inlineStr">
        <is>
          <t>否</t>
        </is>
      </c>
      <c r="R290" s="151" t="inlineStr">
        <is>
          <t>否</t>
        </is>
      </c>
      <c r="S290" s="151" t="inlineStr">
        <is>
          <t>否</t>
        </is>
      </c>
      <c r="T290" s="151" t="inlineStr">
        <is>
          <t>会泽县交通运输局</t>
        </is>
      </c>
      <c r="U290" s="151" t="inlineStr">
        <is>
          <t>大桥乡人民政府</t>
        </is>
      </c>
      <c r="V290" s="151" t="inlineStr">
        <is>
          <t>是</t>
        </is>
      </c>
      <c r="W290" s="568" t="n">
        <v>46023</v>
      </c>
      <c r="X290" s="569" t="n">
        <v>46387</v>
      </c>
      <c r="Y290" s="151" t="n"/>
      <c r="Z290" s="544" t="n"/>
    </row>
    <row r="291" ht="100" customFormat="1" customHeight="1" s="507">
      <c r="A291" s="151" t="n">
        <v>9</v>
      </c>
      <c r="B291" s="151" t="inlineStr">
        <is>
          <t>乡村建设行动</t>
        </is>
      </c>
      <c r="C291" s="151" t="inlineStr">
        <is>
          <t>农村基础设施</t>
        </is>
      </c>
      <c r="D291" s="151" t="inlineStr">
        <is>
          <t>农村道路建设</t>
        </is>
      </c>
      <c r="E291" s="151" t="inlineStr">
        <is>
          <t>大桥乡水磨村通小岔路至李应奇家门口道路硬化项目</t>
        </is>
      </c>
      <c r="F291" s="151" t="inlineStr">
        <is>
          <t>大桥乡</t>
        </is>
      </c>
      <c r="G291" s="151" t="inlineStr">
        <is>
          <t>水磨村</t>
        </is>
      </c>
      <c r="H291" s="151" t="inlineStr">
        <is>
          <t>新建</t>
        </is>
      </c>
      <c r="I291" s="162" t="inlineStr">
        <is>
          <t>建设0.467千米长水泥混凝土路面，路面宽度不低于3.5米，路面结构类型为10厘米厚砂砾调型层+20厘米厚水泥混凝土路面（弯拉强度4.0MPa）。</t>
        </is>
      </c>
      <c r="J291" s="151">
        <f>K291+L291+M291</f>
        <v/>
      </c>
      <c r="K291" s="151" t="n">
        <v>28.02</v>
      </c>
      <c r="L291" s="151" t="n"/>
      <c r="M291" s="151" t="n"/>
      <c r="N291" s="162" t="inlineStr">
        <is>
          <t>通过建设小岔路至李应奇家门口道路硬化项目，可解决59户212人（其中脱贫户2户6人，监测户1户4人）行路难问题，改善农户生产生活条件。项目建成后产权归大桥乡人民政府。</t>
        </is>
      </c>
      <c r="O291" s="162" t="inlineStr">
        <is>
          <t>带动务工就业</t>
        </is>
      </c>
      <c r="P291" s="528" t="n">
        <v>212</v>
      </c>
      <c r="Q291" s="151" t="inlineStr">
        <is>
          <t>否</t>
        </is>
      </c>
      <c r="R291" s="151" t="inlineStr">
        <is>
          <t>否</t>
        </is>
      </c>
      <c r="S291" s="151" t="inlineStr">
        <is>
          <t>否</t>
        </is>
      </c>
      <c r="T291" s="151" t="inlineStr">
        <is>
          <t>会泽县交通运输局</t>
        </is>
      </c>
      <c r="U291" s="151" t="inlineStr">
        <is>
          <t>大桥乡人民政府</t>
        </is>
      </c>
      <c r="V291" s="151" t="inlineStr">
        <is>
          <t>是</t>
        </is>
      </c>
      <c r="W291" s="568" t="n">
        <v>46023</v>
      </c>
      <c r="X291" s="569" t="n">
        <v>46387</v>
      </c>
      <c r="Y291" s="151" t="n"/>
      <c r="Z291" s="544" t="n"/>
    </row>
    <row r="292" ht="100" customFormat="1" customHeight="1" s="507">
      <c r="A292" s="151" t="n">
        <v>10</v>
      </c>
      <c r="B292" s="151" t="inlineStr">
        <is>
          <t>乡村建设行动</t>
        </is>
      </c>
      <c r="C292" s="151" t="inlineStr">
        <is>
          <t>农村基础设施</t>
        </is>
      </c>
      <c r="D292" s="151" t="inlineStr">
        <is>
          <t>农村道路建设</t>
        </is>
      </c>
      <c r="E292" s="151" t="inlineStr">
        <is>
          <t>大桥乡水磨村通唐家河湾至大窝坡道路硬化项目</t>
        </is>
      </c>
      <c r="F292" s="151" t="inlineStr">
        <is>
          <t>大桥乡</t>
        </is>
      </c>
      <c r="G292" s="151" t="inlineStr">
        <is>
          <t>水磨村</t>
        </is>
      </c>
      <c r="H292" s="151" t="inlineStr">
        <is>
          <t>新建</t>
        </is>
      </c>
      <c r="I292" s="162" t="inlineStr">
        <is>
          <t>建设1.746千米长水泥混凝土路面，路面宽度不低于3.5米，路面结构类型为10厘米厚砂砾调型层+20厘米厚水泥混凝土路面（弯拉强度4.0MPa）。</t>
        </is>
      </c>
      <c r="J292" s="151">
        <f>K292+L292+M292</f>
        <v/>
      </c>
      <c r="K292" s="151" t="n">
        <v>104.76</v>
      </c>
      <c r="L292" s="151" t="n"/>
      <c r="M292" s="151" t="n"/>
      <c r="N292" s="162" t="inlineStr">
        <is>
          <t>通过建设唐家河湾至大窝坡道路硬化项目，可解决86户421人（其中脱贫户1户4人，监测户1户4人）行路难问题，改善农户生产生活条件。项目建成后产权归大桥乡人民政府。</t>
        </is>
      </c>
      <c r="O292" s="162" t="inlineStr">
        <is>
          <t>带动务工就业</t>
        </is>
      </c>
      <c r="P292" s="528" t="n">
        <v>421</v>
      </c>
      <c r="Q292" s="151" t="inlineStr">
        <is>
          <t>否</t>
        </is>
      </c>
      <c r="R292" s="151" t="inlineStr">
        <is>
          <t>否</t>
        </is>
      </c>
      <c r="S292" s="151" t="inlineStr">
        <is>
          <t>否</t>
        </is>
      </c>
      <c r="T292" s="151" t="inlineStr">
        <is>
          <t>会泽县交通运输局</t>
        </is>
      </c>
      <c r="U292" s="151" t="inlineStr">
        <is>
          <t>大桥乡人民政府</t>
        </is>
      </c>
      <c r="V292" s="151" t="inlineStr">
        <is>
          <t>是</t>
        </is>
      </c>
      <c r="W292" s="568" t="n">
        <v>46023</v>
      </c>
      <c r="X292" s="569" t="n">
        <v>46387</v>
      </c>
      <c r="Y292" s="151" t="n"/>
      <c r="Z292" s="544" t="n"/>
    </row>
    <row r="293" ht="91" customFormat="1" customHeight="1" s="507">
      <c r="A293" s="151" t="n">
        <v>11</v>
      </c>
      <c r="B293" s="151" t="inlineStr">
        <is>
          <t>乡村建设行动</t>
        </is>
      </c>
      <c r="C293" s="151" t="inlineStr">
        <is>
          <t>农村基础设施</t>
        </is>
      </c>
      <c r="D293" s="151" t="inlineStr">
        <is>
          <t>农村道路建设</t>
        </is>
      </c>
      <c r="E293" s="151" t="inlineStr">
        <is>
          <t>者海镇油房村三叉路至头道水沟道路硬化项目</t>
        </is>
      </c>
      <c r="F293" s="151" t="inlineStr">
        <is>
          <t>者海镇</t>
        </is>
      </c>
      <c r="G293" s="151" t="inlineStr">
        <is>
          <t>油房村</t>
        </is>
      </c>
      <c r="H293" s="151" t="inlineStr">
        <is>
          <t>新建</t>
        </is>
      </c>
      <c r="I293" s="162" t="inlineStr">
        <is>
          <t>建设1千米长水泥混凝土路面，路面宽度不低于3.5米；路面结构类型为10厘米厚砂砾调型层+20厘米厚水泥混凝土路面（弯拉强度4.0MPa）。</t>
        </is>
      </c>
      <c r="J293" s="151">
        <f>K293+L293+M293</f>
        <v/>
      </c>
      <c r="K293" s="151" t="n">
        <v>60</v>
      </c>
      <c r="L293" s="151" t="n"/>
      <c r="M293" s="151" t="n"/>
      <c r="N293" s="162" t="inlineStr">
        <is>
          <t>通过建设三叉路至头道水沟道路硬化项目，可解决48户187人（其中脱贫户18户78人）行路难问题，改善群众生产生活条件。项目建成后产权归者海镇人民政府。</t>
        </is>
      </c>
      <c r="O293" s="162" t="inlineStr">
        <is>
          <t>带动生产</t>
        </is>
      </c>
      <c r="P293" s="528" t="n">
        <v>187</v>
      </c>
      <c r="Q293" s="151" t="inlineStr">
        <is>
          <t>否</t>
        </is>
      </c>
      <c r="R293" s="151" t="inlineStr">
        <is>
          <t>否</t>
        </is>
      </c>
      <c r="S293" s="151" t="inlineStr">
        <is>
          <t>否</t>
        </is>
      </c>
      <c r="T293" s="151" t="inlineStr">
        <is>
          <t>会泽县交通运输局</t>
        </is>
      </c>
      <c r="U293" s="151" t="inlineStr">
        <is>
          <t>者海镇人民政府</t>
        </is>
      </c>
      <c r="V293" s="151" t="inlineStr">
        <is>
          <t>是</t>
        </is>
      </c>
      <c r="W293" s="568" t="n">
        <v>46082</v>
      </c>
      <c r="X293" s="569" t="n">
        <v>46387</v>
      </c>
      <c r="Y293" s="151" t="n"/>
      <c r="Z293" s="544" t="n"/>
    </row>
    <row r="294" ht="100" customFormat="1" customHeight="1" s="507">
      <c r="A294" s="151" t="n">
        <v>12</v>
      </c>
      <c r="B294" s="151" t="inlineStr">
        <is>
          <t>乡村建设行动</t>
        </is>
      </c>
      <c r="C294" s="151" t="inlineStr">
        <is>
          <t>农村基础设施</t>
        </is>
      </c>
      <c r="D294" s="151" t="inlineStr">
        <is>
          <t>农村道路建设</t>
        </is>
      </c>
      <c r="E294" s="151" t="inlineStr">
        <is>
          <t>者海镇陆兴村小水井至孙家坡道路硬化项目</t>
        </is>
      </c>
      <c r="F294" s="151" t="inlineStr">
        <is>
          <t>者海镇</t>
        </is>
      </c>
      <c r="G294" s="151" t="inlineStr">
        <is>
          <t>陆兴村</t>
        </is>
      </c>
      <c r="H294" s="151" t="inlineStr">
        <is>
          <t>新建</t>
        </is>
      </c>
      <c r="I294" s="162" t="inlineStr">
        <is>
          <t>建设3千米长水泥混凝土路面，路面宽度不低于3.5米；路面结构类型为10厘米厚砂砾调型层+20厘米厚水泥混凝土路面（弯拉强度4.0MPa）。</t>
        </is>
      </c>
      <c r="J294" s="151">
        <f>K294+L294+M294</f>
        <v/>
      </c>
      <c r="K294" s="151" t="n">
        <v>180</v>
      </c>
      <c r="L294" s="151" t="n"/>
      <c r="M294" s="151" t="n"/>
      <c r="N294" s="162" t="inlineStr">
        <is>
          <t>通过建设小水井至孙家坡道路硬化项目，可解决38户160人（其中脱贫户18户47人，监测户2户5人）行路难问题，改善群众生产生活条件。项目建成后产权归者海镇人民政府。</t>
        </is>
      </c>
      <c r="O294" s="162" t="inlineStr">
        <is>
          <t>带动生产</t>
        </is>
      </c>
      <c r="P294" s="528" t="n">
        <v>160</v>
      </c>
      <c r="Q294" s="151" t="inlineStr">
        <is>
          <t>否</t>
        </is>
      </c>
      <c r="R294" s="151" t="inlineStr">
        <is>
          <t>否</t>
        </is>
      </c>
      <c r="S294" s="151" t="inlineStr">
        <is>
          <t>否</t>
        </is>
      </c>
      <c r="T294" s="151" t="inlineStr">
        <is>
          <t>会泽县交通运输局</t>
        </is>
      </c>
      <c r="U294" s="151" t="inlineStr">
        <is>
          <t>者海镇人民政府</t>
        </is>
      </c>
      <c r="V294" s="151" t="inlineStr">
        <is>
          <t>是</t>
        </is>
      </c>
      <c r="W294" s="568" t="n">
        <v>46082</v>
      </c>
      <c r="X294" s="569" t="n">
        <v>46387</v>
      </c>
      <c r="Y294" s="151" t="n"/>
      <c r="Z294" s="544" t="n"/>
    </row>
    <row r="295" ht="115" customFormat="1" customHeight="1" s="507">
      <c r="A295" s="151" t="n">
        <v>13</v>
      </c>
      <c r="B295" s="151" t="inlineStr">
        <is>
          <t>乡村建设行动</t>
        </is>
      </c>
      <c r="C295" s="151" t="inlineStr">
        <is>
          <t>农村基础设施</t>
        </is>
      </c>
      <c r="D295" s="151" t="inlineStr">
        <is>
          <t>农村道路建设</t>
        </is>
      </c>
      <c r="E295" s="151" t="inlineStr">
        <is>
          <t>新街回族乡联合村大海坝新建桥梁涵洞项目</t>
        </is>
      </c>
      <c r="F295" s="151" t="inlineStr">
        <is>
          <t>新街回族乡</t>
        </is>
      </c>
      <c r="G295" s="151" t="inlineStr">
        <is>
          <t>联合村委会大海坝</t>
        </is>
      </c>
      <c r="H295" s="151" t="inlineStr">
        <is>
          <t>新建</t>
        </is>
      </c>
      <c r="I295" s="162" t="inlineStr">
        <is>
          <t>会泽县新街回族乡联合村大海坝桥，桥梁全长12米，桥宽6米的现浇钢筋混凝土空心板。涵洞长6米，1-3×2钢筋混凝土盖板涵。硬化道路120平方米，30米长、4米宽。</t>
        </is>
      </c>
      <c r="J295" s="151">
        <f>K295+L295+M295</f>
        <v/>
      </c>
      <c r="K295" s="151" t="n">
        <v>97.2</v>
      </c>
      <c r="L295" s="151" t="n"/>
      <c r="M295" s="151" t="n"/>
      <c r="N295" s="162" t="inlineStr">
        <is>
          <t>通过建设新街回族乡联合村大海坝新建桥梁涵洞项目，促进联合村及周边村1523户6500人（其中脱贫户444户1678人，监测户24户86人）节约出行成本、方便新街乡物资外运、确保安全出行。项目建成后产权归新街乡人民政府。</t>
        </is>
      </c>
      <c r="O295" s="162" t="inlineStr">
        <is>
          <t>解决群众出行难，带动群众增收致富。</t>
        </is>
      </c>
      <c r="P295" s="528" t="n">
        <v>6500</v>
      </c>
      <c r="Q295" s="151" t="inlineStr">
        <is>
          <t>否</t>
        </is>
      </c>
      <c r="R295" s="151" t="inlineStr">
        <is>
          <t>否</t>
        </is>
      </c>
      <c r="S295" s="151" t="inlineStr">
        <is>
          <t>否</t>
        </is>
      </c>
      <c r="T295" s="151" t="inlineStr">
        <is>
          <t>会泽县交通运输局</t>
        </is>
      </c>
      <c r="U295" s="151" t="inlineStr">
        <is>
          <t>新街乡人民政府</t>
        </is>
      </c>
      <c r="V295" s="151" t="inlineStr">
        <is>
          <t>是</t>
        </is>
      </c>
      <c r="W295" s="568" t="n">
        <v>46082</v>
      </c>
      <c r="X295" s="569" t="n">
        <v>46387</v>
      </c>
      <c r="Y295" s="151" t="n"/>
      <c r="Z295" s="544" t="n"/>
    </row>
    <row r="296" ht="112" customFormat="1" customHeight="1" s="507">
      <c r="A296" s="151" t="n">
        <v>14</v>
      </c>
      <c r="B296" s="151" t="inlineStr">
        <is>
          <t>乡村建设行动</t>
        </is>
      </c>
      <c r="C296" s="151" t="inlineStr">
        <is>
          <t>农村基础设施</t>
        </is>
      </c>
      <c r="D296" s="151" t="inlineStr">
        <is>
          <t>农村道路建设</t>
        </is>
      </c>
      <c r="E296" s="151" t="inlineStr">
        <is>
          <t>新街回族乡凤凰村戴家村至石灰窑道路维修改造项目</t>
        </is>
      </c>
      <c r="F296" s="151" t="inlineStr">
        <is>
          <t>新街回族乡</t>
        </is>
      </c>
      <c r="G296" s="151" t="inlineStr">
        <is>
          <t>凤凰村委会</t>
        </is>
      </c>
      <c r="H296" s="151" t="inlineStr">
        <is>
          <t>改建</t>
        </is>
      </c>
      <c r="I296" s="162" t="inlineStr">
        <is>
          <t>建设1千米长水泥混凝土路面，均宽4.5米；路面结构类型为10厘米厚砂砾调型层+20厘米厚水泥混凝土路面（弯拉强度4.0MPa）。C20混凝土挡墙768立方米，长40米，高12米，均宽1.6米。安装波形护栏300米。</t>
        </is>
      </c>
      <c r="J296" s="151">
        <f>K296+L296+M296</f>
        <v/>
      </c>
      <c r="K296" s="151" t="n">
        <v>130.44</v>
      </c>
      <c r="L296" s="151" t="n"/>
      <c r="M296" s="151" t="n"/>
      <c r="N296" s="162" t="inlineStr">
        <is>
          <t>通过建设新街回族乡凤凰村戴家村至石灰窑道路维修改造项目，可解决310户1200人（其中脱贫户131户616人，监测户8户26人）行路难问题，改善群众生产生活条件。项目建成后产权归新街乡人民政府。</t>
        </is>
      </c>
      <c r="O296" s="162" t="inlineStr">
        <is>
          <t>解决群众出行难，带动群众增收致富。</t>
        </is>
      </c>
      <c r="P296" s="528" t="n">
        <v>1200</v>
      </c>
      <c r="Q296" s="151" t="inlineStr">
        <is>
          <t>否</t>
        </is>
      </c>
      <c r="R296" s="151" t="inlineStr">
        <is>
          <t>否</t>
        </is>
      </c>
      <c r="S296" s="151" t="inlineStr">
        <is>
          <t>否</t>
        </is>
      </c>
      <c r="T296" s="151" t="inlineStr">
        <is>
          <t>会泽县交通运输局</t>
        </is>
      </c>
      <c r="U296" s="151" t="inlineStr">
        <is>
          <t>新街乡人民政府</t>
        </is>
      </c>
      <c r="V296" s="151" t="inlineStr">
        <is>
          <t>是</t>
        </is>
      </c>
      <c r="W296" s="568" t="n">
        <v>46082</v>
      </c>
      <c r="X296" s="569" t="n">
        <v>46387</v>
      </c>
      <c r="Y296" s="151" t="n"/>
      <c r="Z296" s="544" t="n"/>
    </row>
    <row r="297" ht="100" customFormat="1" customHeight="1" s="508">
      <c r="A297" s="151" t="n">
        <v>15</v>
      </c>
      <c r="B297" s="151" t="inlineStr">
        <is>
          <t>乡村建设行动</t>
        </is>
      </c>
      <c r="C297" s="151" t="inlineStr">
        <is>
          <t>农村基础设施</t>
        </is>
      </c>
      <c r="D297" s="151" t="inlineStr">
        <is>
          <t>农村道路建设</t>
        </is>
      </c>
      <c r="E297" s="151" t="inlineStr">
        <is>
          <t>大井镇木厂村委会至王家村小组道路硬化项目</t>
        </is>
      </c>
      <c r="F297" s="151" t="inlineStr">
        <is>
          <t>大井镇</t>
        </is>
      </c>
      <c r="G297" s="151" t="inlineStr">
        <is>
          <t>木厂村</t>
        </is>
      </c>
      <c r="H297" s="151" t="inlineStr">
        <is>
          <t>新建</t>
        </is>
      </c>
      <c r="I297" s="162" t="inlineStr">
        <is>
          <t>建设6.95千米长水泥混凝土路面，路面宽度不低于3.5米，路面结构类型为10厘米厚砂砾调型层+20厘米厚水泥混凝土路面（弯拉强度4.0MPa）。</t>
        </is>
      </c>
      <c r="J297" s="151">
        <f>K297+L297+M297</f>
        <v/>
      </c>
      <c r="K297" s="151" t="n">
        <v>417</v>
      </c>
      <c r="L297" s="151" t="n"/>
      <c r="M297" s="151" t="n"/>
      <c r="N297" s="162" t="inlineStr">
        <is>
          <t>通过建设村委会至王家村道路硬化项目，可解决204户679人（其中脱贫户107户406人，监测户11户28人）行路难问题，改善农户生产生活条件。项目建成后产权归大井镇人民政府。</t>
        </is>
      </c>
      <c r="O297" s="162" t="inlineStr">
        <is>
          <t>解决群众出行难，带动群众增收致富。</t>
        </is>
      </c>
      <c r="P297" s="151" t="n">
        <v>679</v>
      </c>
      <c r="Q297" s="151" t="inlineStr">
        <is>
          <t>否</t>
        </is>
      </c>
      <c r="R297" s="151" t="inlineStr">
        <is>
          <t>否</t>
        </is>
      </c>
      <c r="S297" s="151" t="inlineStr">
        <is>
          <t>否</t>
        </is>
      </c>
      <c r="T297" s="151" t="inlineStr">
        <is>
          <t>会泽县交通运输局</t>
        </is>
      </c>
      <c r="U297" s="151" t="inlineStr">
        <is>
          <t>大井镇人民政府</t>
        </is>
      </c>
      <c r="V297" s="151" t="inlineStr">
        <is>
          <t>是</t>
        </is>
      </c>
      <c r="W297" s="568" t="n">
        <v>46082</v>
      </c>
      <c r="X297" s="569" t="n">
        <v>46387</v>
      </c>
      <c r="Y297" s="151" t="n"/>
      <c r="Z297" s="544" t="n"/>
    </row>
    <row r="298" ht="100" customFormat="1" customHeight="1" s="507">
      <c r="A298" s="151" t="n">
        <v>16</v>
      </c>
      <c r="B298" s="151" t="inlineStr">
        <is>
          <t>乡村建设行动</t>
        </is>
      </c>
      <c r="C298" s="151" t="inlineStr">
        <is>
          <t>农村基础设施</t>
        </is>
      </c>
      <c r="D298" s="151" t="inlineStr">
        <is>
          <t>农村道路建设</t>
        </is>
      </c>
      <c r="E298" s="151" t="inlineStr">
        <is>
          <t>雨碌乡阳山村包谷山大丫口至岩头上小组道路硬化项目</t>
        </is>
      </c>
      <c r="F298" s="151" t="inlineStr">
        <is>
          <t>雨碌乡</t>
        </is>
      </c>
      <c r="G298" s="151" t="inlineStr">
        <is>
          <t>阳山村岩头上小组</t>
        </is>
      </c>
      <c r="H298" s="151" t="inlineStr">
        <is>
          <t>新建</t>
        </is>
      </c>
      <c r="I298" s="162" t="inlineStr">
        <is>
          <t>建设1.57千米长水泥混凝土路面，路面宽度不低于3.5米，路面结构类型为10厘米厚砂砾调型层+20厘米厚水泥混凝土路面（弯拉强度4.0MPa）。</t>
        </is>
      </c>
      <c r="J298" s="151">
        <f>K298+L298+M298</f>
        <v/>
      </c>
      <c r="K298" s="151" t="n">
        <v>94.2</v>
      </c>
      <c r="L298" s="151" t="n"/>
      <c r="M298" s="151" t="n"/>
      <c r="N298" s="162" t="inlineStr">
        <is>
          <t>通过建设雨碌乡阳山村包谷山大丫口至岩头上小组道路硬化项目，有效改善45户143人（其中脱贫户4户14，监测户1户2人）行路难问题，改善农户生产生活条件。项目建成后产权归雨碌乡人民政府。</t>
        </is>
      </c>
      <c r="O298" s="162" t="inlineStr">
        <is>
          <t>解决群众出行难，带动群众增收致富。</t>
        </is>
      </c>
      <c r="P298" s="151" t="n">
        <v>143</v>
      </c>
      <c r="Q298" s="151" t="inlineStr">
        <is>
          <t>否</t>
        </is>
      </c>
      <c r="R298" s="151" t="inlineStr">
        <is>
          <t>否</t>
        </is>
      </c>
      <c r="S298" s="151" t="inlineStr">
        <is>
          <t>否</t>
        </is>
      </c>
      <c r="T298" s="151" t="inlineStr">
        <is>
          <t>会泽县交通运输局</t>
        </is>
      </c>
      <c r="U298" s="151" t="inlineStr">
        <is>
          <t>雨碌乡人民政府</t>
        </is>
      </c>
      <c r="V298" s="151" t="inlineStr">
        <is>
          <t>是</t>
        </is>
      </c>
      <c r="W298" s="568" t="n">
        <v>46082</v>
      </c>
      <c r="X298" s="569" t="n">
        <v>46387</v>
      </c>
      <c r="Y298" s="151" t="n"/>
      <c r="Z298" s="544" t="n"/>
    </row>
    <row r="299" ht="100" customFormat="1" customHeight="1" s="507">
      <c r="A299" s="151" t="n">
        <v>17</v>
      </c>
      <c r="B299" s="151" t="inlineStr">
        <is>
          <t>乡村建设行动</t>
        </is>
      </c>
      <c r="C299" s="151" t="inlineStr">
        <is>
          <t>农村基础设施</t>
        </is>
      </c>
      <c r="D299" s="151" t="inlineStr">
        <is>
          <t>农村道路建设</t>
        </is>
      </c>
      <c r="E299" s="151" t="inlineStr">
        <is>
          <t>矿山镇二台坡村通三道拐小组至盈江索桥道路硬化项目</t>
        </is>
      </c>
      <c r="F299" s="151" t="inlineStr">
        <is>
          <t>矿山镇</t>
        </is>
      </c>
      <c r="G299" s="151" t="inlineStr">
        <is>
          <t>二台坡</t>
        </is>
      </c>
      <c r="H299" s="151" t="inlineStr">
        <is>
          <t>新建</t>
        </is>
      </c>
      <c r="I299" s="162" t="inlineStr">
        <is>
          <t>建设2.26千米长水泥混凝土路面，路面宽度不低于3.5米，路面结构类型为10厘米厚砂砾调型层+20厘米厚水泥混凝土路面（弯拉强度4.0MPa），安防2千米。</t>
        </is>
      </c>
      <c r="J299" s="151">
        <f>K299+L299+M299</f>
        <v/>
      </c>
      <c r="K299" s="151" t="n">
        <v>180.8</v>
      </c>
      <c r="L299" s="151" t="n"/>
      <c r="M299" s="151" t="n"/>
      <c r="N299" s="162" t="inlineStr">
        <is>
          <t>通过建设三道拐小组至盈江索桥道路硬化项目，可解决112户384人（其中脱贫户48户130人，监测户9户17人）行路难问题，改善农户生产生活条件。项目建成后产权归矿山镇人民政府。</t>
        </is>
      </c>
      <c r="O299" s="162" t="inlineStr">
        <is>
          <t>带动务工就业</t>
        </is>
      </c>
      <c r="P299" s="178" t="n">
        <v>384</v>
      </c>
      <c r="Q299" s="151" t="inlineStr">
        <is>
          <t>否</t>
        </is>
      </c>
      <c r="R299" s="151" t="inlineStr">
        <is>
          <t>否</t>
        </is>
      </c>
      <c r="S299" s="151" t="inlineStr">
        <is>
          <t>否</t>
        </is>
      </c>
      <c r="T299" s="151" t="inlineStr">
        <is>
          <t>会泽县交通运输局</t>
        </is>
      </c>
      <c r="U299" s="151" t="inlineStr">
        <is>
          <t>矿山镇人民政府</t>
        </is>
      </c>
      <c r="V299" s="151" t="inlineStr">
        <is>
          <t>是</t>
        </is>
      </c>
      <c r="W299" s="568" t="n">
        <v>46082</v>
      </c>
      <c r="X299" s="569" t="n">
        <v>46387</v>
      </c>
      <c r="Y299" s="151" t="n"/>
      <c r="Z299" s="544" t="n"/>
    </row>
    <row r="300" ht="100" customFormat="1" customHeight="1" s="508">
      <c r="A300" s="151" t="n">
        <v>18</v>
      </c>
      <c r="B300" s="151" t="inlineStr">
        <is>
          <t>乡村建设行动</t>
        </is>
      </c>
      <c r="C300" s="151" t="inlineStr">
        <is>
          <t>农村基础设施</t>
        </is>
      </c>
      <c r="D300" s="151" t="inlineStr">
        <is>
          <t>农村道路建设</t>
        </is>
      </c>
      <c r="E300" s="151" t="inlineStr">
        <is>
          <t>鲁纳乡鲁纳村委会至马脖子道路硬化项目</t>
        </is>
      </c>
      <c r="F300" s="151" t="inlineStr">
        <is>
          <t>鲁纳乡</t>
        </is>
      </c>
      <c r="G300" s="151" t="inlineStr">
        <is>
          <t>鲁纳村</t>
        </is>
      </c>
      <c r="H300" s="151" t="inlineStr">
        <is>
          <t>新建</t>
        </is>
      </c>
      <c r="I300" s="162" t="inlineStr">
        <is>
          <t>建设1.5千米长水泥混凝土路面，路面宽度不低于3.5米；路面结构类型为10厘米厚砂砾调型层+20厘米厚水泥混凝土路面（弯拉强度4.0MPa）。</t>
        </is>
      </c>
      <c r="J300" s="151">
        <f>K300+L300+M300</f>
        <v/>
      </c>
      <c r="K300" s="151" t="n">
        <v>90</v>
      </c>
      <c r="L300" s="151" t="n"/>
      <c r="M300" s="151" t="n"/>
      <c r="N300" s="162" t="inlineStr">
        <is>
          <t>通过建设村委会至马脖子道路硬化项目，可解决78户266人（其中脱贫户13户53人，监测户1户5人）行路难问题，改善群众生产生活条件。项目建成后产权归鲁纳乡人民政府。</t>
        </is>
      </c>
      <c r="O300" s="558" t="inlineStr">
        <is>
          <t>带动群众务工就业，促进群众增收。</t>
        </is>
      </c>
      <c r="P300" s="151" t="n">
        <v>266</v>
      </c>
      <c r="Q300" s="151" t="inlineStr">
        <is>
          <t>否</t>
        </is>
      </c>
      <c r="R300" s="151" t="inlineStr">
        <is>
          <t>否</t>
        </is>
      </c>
      <c r="S300" s="151" t="inlineStr">
        <is>
          <t>否</t>
        </is>
      </c>
      <c r="T300" s="151" t="inlineStr">
        <is>
          <t>会泽县交通运输局</t>
        </is>
      </c>
      <c r="U300" s="151" t="inlineStr">
        <is>
          <t>鲁纳乡人民政府</t>
        </is>
      </c>
      <c r="V300" s="151" t="inlineStr">
        <is>
          <t>是</t>
        </is>
      </c>
      <c r="W300" s="568" t="n">
        <v>46082</v>
      </c>
      <c r="X300" s="569" t="n">
        <v>46387</v>
      </c>
      <c r="Y300" s="151" t="n"/>
      <c r="Z300" s="544" t="n"/>
    </row>
    <row r="301" ht="100" customFormat="1" customHeight="1" s="508">
      <c r="A301" s="151" t="n">
        <v>19</v>
      </c>
      <c r="B301" s="151" t="inlineStr">
        <is>
          <t>乡村建设行动</t>
        </is>
      </c>
      <c r="C301" s="151" t="inlineStr">
        <is>
          <t>农村基础设施</t>
        </is>
      </c>
      <c r="D301" s="151" t="inlineStr">
        <is>
          <t>农村道路建设</t>
        </is>
      </c>
      <c r="E301" s="151" t="inlineStr">
        <is>
          <t>鲁纳乡鲁纳村白沙丫口至老鹰岩道路硬化项目</t>
        </is>
      </c>
      <c r="F301" s="151" t="inlineStr">
        <is>
          <t>鲁纳乡</t>
        </is>
      </c>
      <c r="G301" s="151" t="inlineStr">
        <is>
          <t>鲁纳村</t>
        </is>
      </c>
      <c r="H301" s="151" t="inlineStr">
        <is>
          <t>新建</t>
        </is>
      </c>
      <c r="I301" s="162" t="inlineStr">
        <is>
          <t>建设1千米长水泥混凝土路面，路面宽度不低于3.5米；路面结构类型为10厘米厚砂砾调型层+20厘米厚水泥混凝土路面（弯拉强度4.0MPa）。</t>
        </is>
      </c>
      <c r="J301" s="151">
        <f>K301+L301+M301</f>
        <v/>
      </c>
      <c r="K301" s="151" t="n">
        <v>60</v>
      </c>
      <c r="L301" s="151" t="n"/>
      <c r="M301" s="151" t="n"/>
      <c r="N301" s="162" t="inlineStr">
        <is>
          <t>通过建设白沙丫口至老鹰岩道路硬化项目，可解决66户217人（其中脱贫户18户61人，监测户3户10人）行路难问题，改善群众生产生活条件。项目建成后产权归鲁纳乡人民政府。</t>
        </is>
      </c>
      <c r="O301" s="162" t="inlineStr">
        <is>
          <t>带动群众务工就业，促进群众增收。</t>
        </is>
      </c>
      <c r="P301" s="151" t="n">
        <v>217</v>
      </c>
      <c r="Q301" s="151" t="inlineStr">
        <is>
          <t>否</t>
        </is>
      </c>
      <c r="R301" s="151" t="inlineStr">
        <is>
          <t>否</t>
        </is>
      </c>
      <c r="S301" s="151" t="inlineStr">
        <is>
          <t>否</t>
        </is>
      </c>
      <c r="T301" s="151" t="inlineStr">
        <is>
          <t>会泽县交通运输局</t>
        </is>
      </c>
      <c r="U301" s="151" t="inlineStr">
        <is>
          <t>鲁纳乡人民政府</t>
        </is>
      </c>
      <c r="V301" s="151" t="inlineStr">
        <is>
          <t>是</t>
        </is>
      </c>
      <c r="W301" s="568" t="n">
        <v>46082</v>
      </c>
      <c r="X301" s="569" t="n">
        <v>46387</v>
      </c>
      <c r="Y301" s="151" t="n"/>
      <c r="Z301" s="544" t="n"/>
    </row>
    <row r="302" ht="100" customFormat="1" customHeight="1" s="508">
      <c r="A302" s="151" t="n">
        <v>20</v>
      </c>
      <c r="B302" s="151" t="inlineStr">
        <is>
          <t>乡村建设行动</t>
        </is>
      </c>
      <c r="C302" s="151" t="inlineStr">
        <is>
          <t>农村基础设施</t>
        </is>
      </c>
      <c r="D302" s="151" t="inlineStr">
        <is>
          <t>农村道路建设</t>
        </is>
      </c>
      <c r="E302" s="151" t="inlineStr">
        <is>
          <t>鲁纳乡鲁纳村四方田至下腮八组道路硬化项目</t>
        </is>
      </c>
      <c r="F302" s="151" t="inlineStr">
        <is>
          <t>鲁纳乡</t>
        </is>
      </c>
      <c r="G302" s="151" t="inlineStr">
        <is>
          <t>鲁纳村</t>
        </is>
      </c>
      <c r="H302" s="151" t="inlineStr">
        <is>
          <t>新建</t>
        </is>
      </c>
      <c r="I302" s="162" t="inlineStr">
        <is>
          <t>建设1千米长水泥混凝土路面，路面宽度不低于3.5米；路面结构类型为10厘米厚砂砾调型层+20厘米厚水泥混凝土路面（弯拉强度4.0MPa）。</t>
        </is>
      </c>
      <c r="J302" s="151">
        <f>K302+L302+M302</f>
        <v/>
      </c>
      <c r="K302" s="151" t="n">
        <v>60</v>
      </c>
      <c r="L302" s="151" t="n"/>
      <c r="M302" s="151" t="n"/>
      <c r="N302" s="162" t="inlineStr">
        <is>
          <t>通过建设四方田至下腮八组道路硬化项目，可解决49户140人（其中脱贫户24户89人，监测户2户7人）行路难问题，改善群众生产生活条件。项目建成后产权归鲁纳乡人民政府。</t>
        </is>
      </c>
      <c r="O302" s="162" t="inlineStr">
        <is>
          <t>带动群众务工就业，促进群众增收。</t>
        </is>
      </c>
      <c r="P302" s="151" t="n">
        <v>140</v>
      </c>
      <c r="Q302" s="151" t="inlineStr">
        <is>
          <t>否</t>
        </is>
      </c>
      <c r="R302" s="151" t="inlineStr">
        <is>
          <t>否</t>
        </is>
      </c>
      <c r="S302" s="151" t="inlineStr">
        <is>
          <t>否</t>
        </is>
      </c>
      <c r="T302" s="151" t="inlineStr">
        <is>
          <t>会泽县交通运输局</t>
        </is>
      </c>
      <c r="U302" s="151" t="inlineStr">
        <is>
          <t>鲁纳乡人民政府</t>
        </is>
      </c>
      <c r="V302" s="151" t="inlineStr">
        <is>
          <t>是</t>
        </is>
      </c>
      <c r="W302" s="568" t="n">
        <v>46082</v>
      </c>
      <c r="X302" s="569" t="n">
        <v>46387</v>
      </c>
      <c r="Y302" s="151" t="n"/>
      <c r="Z302" s="544" t="n"/>
    </row>
    <row r="303" ht="73" customFormat="1" customHeight="1" s="507">
      <c r="A303" s="151" t="n">
        <v>21</v>
      </c>
      <c r="B303" s="151" t="inlineStr">
        <is>
          <t>乡村建设行动</t>
        </is>
      </c>
      <c r="C303" s="151" t="inlineStr">
        <is>
          <t>农村基础设施</t>
        </is>
      </c>
      <c r="D303" s="151" t="inlineStr">
        <is>
          <t>农村道路建设</t>
        </is>
      </c>
      <c r="E303" s="151" t="inlineStr">
        <is>
          <t>宝云街道治都村小店房至指路牌道路硬化项目</t>
        </is>
      </c>
      <c r="F303" s="151" t="inlineStr">
        <is>
          <t>宝云街道</t>
        </is>
      </c>
      <c r="G303" s="151" t="inlineStr">
        <is>
          <t>治都村</t>
        </is>
      </c>
      <c r="H303" s="151" t="inlineStr">
        <is>
          <t>新建</t>
        </is>
      </c>
      <c r="I303" s="162" t="inlineStr">
        <is>
          <t>建设小店房至指路牌5.2千米，路面宽度不低于4米；路面结构类型为10厘米厚砂砾调型层+20厘米厚水泥混凝土路面（弯拉强度4.0MPa）。</t>
        </is>
      </c>
      <c r="J303" s="151">
        <f>K303+L303+M303</f>
        <v/>
      </c>
      <c r="K303" s="151" t="n">
        <v>364</v>
      </c>
      <c r="L303" s="151" t="n"/>
      <c r="M303" s="151" t="n"/>
      <c r="N303" s="162" t="inlineStr">
        <is>
          <t>通过建设小店房至指路牌道路硬化项目，可解决70户256人（其中脱贫户48户178人，监测户1户3人）行路难问题，改善群众生产生活条件。</t>
        </is>
      </c>
      <c r="O303" s="162" t="inlineStr">
        <is>
          <t>带动群众务工就业，促进群众增收。</t>
        </is>
      </c>
      <c r="P303" s="528" t="n">
        <v>256</v>
      </c>
      <c r="Q303" s="151" t="inlineStr">
        <is>
          <t>否</t>
        </is>
      </c>
      <c r="R303" s="151" t="inlineStr">
        <is>
          <t>否</t>
        </is>
      </c>
      <c r="S303" s="151" t="inlineStr">
        <is>
          <t>否</t>
        </is>
      </c>
      <c r="T303" s="151" t="inlineStr">
        <is>
          <t>会泽县交通运输局</t>
        </is>
      </c>
      <c r="U303" s="151" t="inlineStr">
        <is>
          <t>宝云街道办事处</t>
        </is>
      </c>
      <c r="V303" s="151" t="inlineStr">
        <is>
          <t>是</t>
        </is>
      </c>
      <c r="W303" s="568" t="n">
        <v>46082</v>
      </c>
      <c r="X303" s="569" t="n">
        <v>46387</v>
      </c>
      <c r="Y303" s="151" t="n"/>
      <c r="Z303" s="544" t="n"/>
    </row>
    <row r="304" ht="78" customFormat="1" customHeight="1" s="507">
      <c r="A304" s="151" t="n">
        <v>22</v>
      </c>
      <c r="B304" s="151" t="inlineStr">
        <is>
          <t>乡村建设行动</t>
        </is>
      </c>
      <c r="C304" s="151" t="inlineStr">
        <is>
          <t>农村基础设施</t>
        </is>
      </c>
      <c r="D304" s="151" t="inlineStr">
        <is>
          <t>农村道路建设</t>
        </is>
      </c>
      <c r="E304" s="151" t="inlineStr">
        <is>
          <t>宝云街道治都村小房子至付家村道路硬化项目</t>
        </is>
      </c>
      <c r="F304" s="151" t="inlineStr">
        <is>
          <t>宝云街道</t>
        </is>
      </c>
      <c r="G304" s="151" t="inlineStr">
        <is>
          <t>治都村</t>
        </is>
      </c>
      <c r="H304" s="151" t="inlineStr">
        <is>
          <t>新建</t>
        </is>
      </c>
      <c r="I304" s="162" t="inlineStr">
        <is>
          <t>建设小房子至付家村1.4千米长水泥混凝土路面，路面宽度不低于4米；路面结构类型为10厘米厚砂砾调型层+20厘米厚水泥混凝土路面（弯拉强度4.0MPa）。</t>
        </is>
      </c>
      <c r="J304" s="151">
        <f>K304+L304+M304</f>
        <v/>
      </c>
      <c r="K304" s="151" t="n">
        <v>98</v>
      </c>
      <c r="L304" s="151" t="n"/>
      <c r="M304" s="151" t="n"/>
      <c r="N304" s="162" t="inlineStr">
        <is>
          <t>通过建设小房子至付家村道路硬化项目，可解决42户165人（其中脱贫户25户96人，监测户1户3人）行路难问题，改善群众生产生活条件。</t>
        </is>
      </c>
      <c r="O304" s="162" t="inlineStr">
        <is>
          <t>带动群众务工就业，促进群众增收。</t>
        </is>
      </c>
      <c r="P304" s="528" t="n">
        <v>165</v>
      </c>
      <c r="Q304" s="151" t="inlineStr">
        <is>
          <t>否</t>
        </is>
      </c>
      <c r="R304" s="151" t="inlineStr">
        <is>
          <t>否</t>
        </is>
      </c>
      <c r="S304" s="151" t="inlineStr">
        <is>
          <t>否</t>
        </is>
      </c>
      <c r="T304" s="151" t="inlineStr">
        <is>
          <t>会泽县交通运输局</t>
        </is>
      </c>
      <c r="U304" s="151" t="inlineStr">
        <is>
          <t>宝云街道办事处</t>
        </is>
      </c>
      <c r="V304" s="151" t="inlineStr">
        <is>
          <t>是</t>
        </is>
      </c>
      <c r="W304" s="568" t="n">
        <v>46082</v>
      </c>
      <c r="X304" s="569" t="n">
        <v>46387</v>
      </c>
      <c r="Y304" s="151" t="n"/>
      <c r="Z304" s="544" t="n"/>
    </row>
    <row r="305" ht="79" customFormat="1" customHeight="1" s="507">
      <c r="A305" s="151" t="n">
        <v>23</v>
      </c>
      <c r="B305" s="151" t="inlineStr">
        <is>
          <t>乡村建设行动</t>
        </is>
      </c>
      <c r="C305" s="151" t="inlineStr">
        <is>
          <t>农村基础设施</t>
        </is>
      </c>
      <c r="D305" s="151" t="inlineStr">
        <is>
          <t>农村道路建设</t>
        </is>
      </c>
      <c r="E305" s="151" t="inlineStr">
        <is>
          <t>五星乡竹箐村绿荫塘至老瘦地村组道路硬化项目</t>
        </is>
      </c>
      <c r="F305" s="151" t="inlineStr">
        <is>
          <t>五星乡政府</t>
        </is>
      </c>
      <c r="G305" s="151" t="inlineStr">
        <is>
          <t>竹箐村委会</t>
        </is>
      </c>
      <c r="H305" s="151" t="inlineStr">
        <is>
          <t>新建</t>
        </is>
      </c>
      <c r="I305" s="162" t="inlineStr">
        <is>
          <t>绿荫塘至老瘦地2.4千米长水泥混凝土路面，路面宽度不低于4米；路面结构类型为10厘米厚砂砾调型层+20厘米厚水泥混凝土路面（弯拉强度4.0MPa）。</t>
        </is>
      </c>
      <c r="J305" s="151">
        <f>K305+L305+M305</f>
        <v/>
      </c>
      <c r="K305" s="151" t="n">
        <v>168</v>
      </c>
      <c r="L305" s="151" t="n"/>
      <c r="M305" s="151" t="n"/>
      <c r="N305" s="162" t="inlineStr">
        <is>
          <t>通过建设绿荫塘至老瘦地道路硬化项目，可解决256户866人（其中脱贫户25户78人，监测户1户2人）行路难问题，改善群众生产生活条件。</t>
        </is>
      </c>
      <c r="O305" s="162" t="inlineStr">
        <is>
          <t>带动群众务工就业，促进群众增收。</t>
        </is>
      </c>
      <c r="P305" s="528" t="n">
        <v>866</v>
      </c>
      <c r="Q305" s="151" t="inlineStr">
        <is>
          <t>否</t>
        </is>
      </c>
      <c r="R305" s="151" t="inlineStr">
        <is>
          <t>否</t>
        </is>
      </c>
      <c r="S305" s="151" t="inlineStr">
        <is>
          <t>否</t>
        </is>
      </c>
      <c r="T305" s="151" t="inlineStr">
        <is>
          <t>会泽县交通运输局</t>
        </is>
      </c>
      <c r="U305" s="151" t="inlineStr">
        <is>
          <t>五星乡人民政府</t>
        </is>
      </c>
      <c r="V305" s="151" t="inlineStr">
        <is>
          <t>是</t>
        </is>
      </c>
      <c r="W305" s="568" t="n">
        <v>46082</v>
      </c>
      <c r="X305" s="569" t="n">
        <v>46387</v>
      </c>
      <c r="Y305" s="151" t="n"/>
      <c r="Z305" s="544" t="n"/>
    </row>
    <row r="306" ht="85" customFormat="1" customHeight="1" s="507">
      <c r="A306" s="151" t="n">
        <v>24</v>
      </c>
      <c r="B306" s="151" t="inlineStr">
        <is>
          <t>乡村建设行动</t>
        </is>
      </c>
      <c r="C306" s="151" t="inlineStr">
        <is>
          <t>农村基础设施</t>
        </is>
      </c>
      <c r="D306" s="151" t="inlineStr">
        <is>
          <t>农村道路建设</t>
        </is>
      </c>
      <c r="E306" s="151" t="inlineStr">
        <is>
          <t>田坝乡白土村凹麦田至脊背冲村组道路硬化项目</t>
        </is>
      </c>
      <c r="F306" s="151" t="inlineStr">
        <is>
          <t>田坝乡政府</t>
        </is>
      </c>
      <c r="G306" s="151" t="inlineStr">
        <is>
          <t>白土村委会</t>
        </is>
      </c>
      <c r="H306" s="151" t="inlineStr">
        <is>
          <t>新建</t>
        </is>
      </c>
      <c r="I306" s="162" t="inlineStr">
        <is>
          <t>建设2.1千米长沥青混凝土路面，均宽6米，路面结构类型为10厘米厚级配碎石底基层+25厘米厚水泥稳定碎石基层+5厘米厚AC-16中粒式沥青混凝土路面。</t>
        </is>
      </c>
      <c r="J306" s="151">
        <f>K306+L306+M306</f>
        <v/>
      </c>
      <c r="K306" s="151" t="n">
        <v>273</v>
      </c>
      <c r="L306" s="151" t="n"/>
      <c r="M306" s="151" t="n"/>
      <c r="N306" s="162" t="inlineStr">
        <is>
          <t>通过建设田坝乡白土村凹麦田至脊背冲村组道路硬化项目，可解决46户158人（其中脱贫户9户32人，监测户2户7人）行路难问题，改善群众生产生活条件。</t>
        </is>
      </c>
      <c r="O306" s="162" t="inlineStr">
        <is>
          <t>带动群众务工就业，促进群众增收。</t>
        </is>
      </c>
      <c r="P306" s="528" t="n">
        <v>158</v>
      </c>
      <c r="Q306" s="151" t="inlineStr">
        <is>
          <t>否</t>
        </is>
      </c>
      <c r="R306" s="151" t="inlineStr">
        <is>
          <t>否</t>
        </is>
      </c>
      <c r="S306" s="151" t="inlineStr">
        <is>
          <t>否</t>
        </is>
      </c>
      <c r="T306" s="151" t="inlineStr">
        <is>
          <t>会泽县交通运输局</t>
        </is>
      </c>
      <c r="U306" s="151" t="inlineStr">
        <is>
          <t>田坝乡人民政府</t>
        </is>
      </c>
      <c r="V306" s="151" t="inlineStr">
        <is>
          <t>是</t>
        </is>
      </c>
      <c r="W306" s="568" t="n">
        <v>46082</v>
      </c>
      <c r="X306" s="569" t="n">
        <v>46387</v>
      </c>
      <c r="Y306" s="151" t="n"/>
      <c r="Z306" s="544" t="n"/>
    </row>
    <row r="307" ht="136" customFormat="1" customHeight="1" s="508">
      <c r="A307" s="151" t="n">
        <v>25</v>
      </c>
      <c r="B307" s="151" t="inlineStr">
        <is>
          <t>乡村建设行动</t>
        </is>
      </c>
      <c r="C307" s="151" t="inlineStr">
        <is>
          <t>人居环境整治</t>
        </is>
      </c>
      <c r="D307" s="151" t="inlineStr">
        <is>
          <t>农村污水治理</t>
        </is>
      </c>
      <c r="E307" s="151" t="inlineStr">
        <is>
          <t>宝云街道头塘村3、4、5组污水治理项目</t>
        </is>
      </c>
      <c r="F307" s="151" t="inlineStr">
        <is>
          <t>宝云街道</t>
        </is>
      </c>
      <c r="G307" s="151" t="inlineStr">
        <is>
          <t>头塘村</t>
        </is>
      </c>
      <c r="H307" s="151" t="inlineStr">
        <is>
          <t>新建</t>
        </is>
      </c>
      <c r="I307" s="162" t="inlineStr">
        <is>
          <t>排污主管DN400（HDPE钢带增强纹波纹管）708米，排污主管DN300（HDPE钢带增强纹波纹管）1689米，出户污水管（φ160UPVC）2900米，沉泥井、检查井（φ1000）47座，沉泥井、检查井（φ700）76座，砖砌小方井（600*600）56座，混凝土路面破除及恢复3200平方米，20立方米玻璃钢化粪池(成品）6个、30立方米玻璃钢化粪池(成品）6个，新建占地300平米氧化塘一座。</t>
        </is>
      </c>
      <c r="J307" s="151">
        <f>K307+L307+M307</f>
        <v/>
      </c>
      <c r="K307" s="151" t="n">
        <v>566.58</v>
      </c>
      <c r="L307" s="151" t="n"/>
      <c r="M307" s="151" t="n"/>
      <c r="N307" s="162" t="inlineStr">
        <is>
          <t>解决3、4、5组686户1996人(其中脱贫户183户698人，“三类监测对象”12户28人）污水排放治理问题，有效推进农村生活污水收集处理，补齐农村环境基础设施建设短板，提升人居环境。</t>
        </is>
      </c>
      <c r="O307" s="162" t="inlineStr">
        <is>
          <t>脱贫不稳定户、边缘易致贫户、其他农村低收入群体105户，383人。</t>
        </is>
      </c>
      <c r="P307" s="151" t="n">
        <v>1996</v>
      </c>
      <c r="Q307" s="151" t="inlineStr">
        <is>
          <t>否</t>
        </is>
      </c>
      <c r="R307" s="151" t="inlineStr">
        <is>
          <t>否</t>
        </is>
      </c>
      <c r="S307" s="151" t="inlineStr">
        <is>
          <t>否</t>
        </is>
      </c>
      <c r="T307" s="151" t="inlineStr">
        <is>
          <t>曲靖市生态环境局会泽分局</t>
        </is>
      </c>
      <c r="U307" s="151" t="inlineStr">
        <is>
          <t>宝云街道办事处</t>
        </is>
      </c>
      <c r="V307" s="151" t="inlineStr">
        <is>
          <t>是</t>
        </is>
      </c>
      <c r="W307" s="568" t="n">
        <v>46023</v>
      </c>
      <c r="X307" s="569" t="n">
        <v>46387</v>
      </c>
      <c r="Y307" s="151" t="n"/>
      <c r="Z307" s="544" t="n"/>
    </row>
    <row r="308" ht="102" customFormat="1" customHeight="1" s="508">
      <c r="A308" s="151" t="n">
        <v>26</v>
      </c>
      <c r="B308" s="151" t="inlineStr">
        <is>
          <t>乡村建设行动</t>
        </is>
      </c>
      <c r="C308" s="151" t="inlineStr">
        <is>
          <t>人居环境整治</t>
        </is>
      </c>
      <c r="D308" s="151" t="inlineStr">
        <is>
          <t>农村污水治理</t>
        </is>
      </c>
      <c r="E308" s="151" t="inlineStr">
        <is>
          <t>以礼街道先锋社区生活污水治理项目</t>
        </is>
      </c>
      <c r="F308" s="151" t="inlineStr">
        <is>
          <t>以礼街道</t>
        </is>
      </c>
      <c r="G308" s="151" t="inlineStr">
        <is>
          <t>先锋社区</t>
        </is>
      </c>
      <c r="H308" s="151" t="inlineStr">
        <is>
          <t>新建</t>
        </is>
      </c>
      <c r="I308" s="162" t="inlineStr">
        <is>
          <t>安装DN300HDPE双壁波纹管300米，入户支管（DN160U-PVC）1000米。</t>
        </is>
      </c>
      <c r="J308" s="151">
        <f>K308+L308+M308</f>
        <v/>
      </c>
      <c r="K308" s="151" t="n">
        <v>150</v>
      </c>
      <c r="L308" s="151" t="n"/>
      <c r="M308" s="151" t="n"/>
      <c r="N308" s="162" t="inlineStr">
        <is>
          <t>解决先锋社区5组20户58人(其中脱贫户2户7人，“三类监测对象”1户2人）污水排放治理问题，有效推进农村生活污水收集处理，补齐农村环境基础设施建设短板，提升人居环境。</t>
        </is>
      </c>
      <c r="O308" s="162" t="n"/>
      <c r="P308" s="151" t="n">
        <v>58</v>
      </c>
      <c r="Q308" s="151" t="inlineStr">
        <is>
          <t>否</t>
        </is>
      </c>
      <c r="R308" s="151" t="inlineStr">
        <is>
          <t>否</t>
        </is>
      </c>
      <c r="S308" s="151" t="inlineStr">
        <is>
          <t>否</t>
        </is>
      </c>
      <c r="T308" s="151" t="inlineStr">
        <is>
          <t>曲靖市生态环境局会泽分局</t>
        </is>
      </c>
      <c r="U308" s="151" t="inlineStr">
        <is>
          <t>以礼街道办事处</t>
        </is>
      </c>
      <c r="V308" s="151" t="inlineStr">
        <is>
          <t>是</t>
        </is>
      </c>
      <c r="W308" s="568" t="n">
        <v>46023</v>
      </c>
      <c r="X308" s="569" t="n">
        <v>46387</v>
      </c>
      <c r="Y308" s="151" t="n"/>
      <c r="Z308" s="544" t="n"/>
    </row>
    <row r="309" ht="108" customFormat="1" customHeight="1" s="508">
      <c r="A309" s="151" t="n">
        <v>27</v>
      </c>
      <c r="B309" s="151" t="inlineStr">
        <is>
          <t>乡村建设行动</t>
        </is>
      </c>
      <c r="C309" s="151" t="inlineStr">
        <is>
          <t>人居环境整治</t>
        </is>
      </c>
      <c r="D309" s="151" t="inlineStr">
        <is>
          <t>农村污水治理</t>
        </is>
      </c>
      <c r="E309" s="151" t="inlineStr">
        <is>
          <t>以礼街道以礼社区农村生活污水治理项目</t>
        </is>
      </c>
      <c r="F309" s="151" t="inlineStr">
        <is>
          <t>以礼街道</t>
        </is>
      </c>
      <c r="G309" s="151" t="inlineStr">
        <is>
          <t>以礼社区</t>
        </is>
      </c>
      <c r="H309" s="151" t="inlineStr">
        <is>
          <t>新建</t>
        </is>
      </c>
      <c r="I309" s="162" t="inlineStr">
        <is>
          <t>大成高中至七孔桥污水管网安装DN600毫米4179米，DN400毫米3752米，DN300毫米1548米。路面恢复5168米17180.6平方米。</t>
        </is>
      </c>
      <c r="J309" s="151">
        <f>K309+L309+M309</f>
        <v/>
      </c>
      <c r="K309" s="151" t="n">
        <v>560</v>
      </c>
      <c r="L309" s="151" t="n"/>
      <c r="M309" s="151" t="n"/>
      <c r="N309" s="162" t="inlineStr">
        <is>
          <t>解决以礼社区3、4、5小组424户1452人(其中脱贫户43户145人，“三类监测对象”4户10人）污水排放治理问题，有效推进农村生活污水收集处理，补齐农村环境基础设施建设短板，提升人居环境。</t>
        </is>
      </c>
      <c r="O309" s="162" t="n"/>
      <c r="P309" s="151" t="n">
        <v>1452</v>
      </c>
      <c r="Q309" s="151" t="inlineStr">
        <is>
          <t>否</t>
        </is>
      </c>
      <c r="R309" s="151" t="inlineStr">
        <is>
          <t>否</t>
        </is>
      </c>
      <c r="S309" s="151" t="inlineStr">
        <is>
          <t>否</t>
        </is>
      </c>
      <c r="T309" s="151" t="inlineStr">
        <is>
          <t>曲靖市生态环境局会泽分局</t>
        </is>
      </c>
      <c r="U309" s="151" t="inlineStr">
        <is>
          <t>以礼街道办事处</t>
        </is>
      </c>
      <c r="V309" s="151" t="inlineStr">
        <is>
          <t>是</t>
        </is>
      </c>
      <c r="W309" s="568" t="n">
        <v>46023</v>
      </c>
      <c r="X309" s="569" t="n">
        <v>46387</v>
      </c>
      <c r="Y309" s="151" t="n"/>
      <c r="Z309" s="544" t="n"/>
    </row>
    <row r="310" ht="115" customFormat="1" customHeight="1" s="508">
      <c r="A310" s="151" t="n">
        <v>28</v>
      </c>
      <c r="B310" s="151" t="inlineStr">
        <is>
          <t>乡村建设行动</t>
        </is>
      </c>
      <c r="C310" s="151" t="inlineStr">
        <is>
          <t>人居环境整治</t>
        </is>
      </c>
      <c r="D310" s="151" t="inlineStr">
        <is>
          <t>农村污水治理</t>
        </is>
      </c>
      <c r="E310" s="151" t="inlineStr">
        <is>
          <t>迤车镇中寨村农村生活污水治理项目</t>
        </is>
      </c>
      <c r="F310" s="151" t="inlineStr">
        <is>
          <t>迤车镇</t>
        </is>
      </c>
      <c r="G310" s="151" t="inlineStr">
        <is>
          <t>中寨村</t>
        </is>
      </c>
      <c r="H310" s="151" t="inlineStr">
        <is>
          <t>新建</t>
        </is>
      </c>
      <c r="I310" s="162" t="inlineStr">
        <is>
          <t>1.污水管网铺设，铺设PE200排污主管5000米，PE110入户排污分管7500米；2.容积30立方米砖混大型三格化粪池6个，5立方米砖混格化粪池26个，成品2立方米小型三格化粪池160个；3.原有排污管道改造提升。</t>
        </is>
      </c>
      <c r="J310" s="151">
        <f>K310+L310+M310</f>
        <v/>
      </c>
      <c r="K310" s="151" t="n">
        <v>380</v>
      </c>
      <c r="L310" s="151" t="n"/>
      <c r="M310" s="151" t="n"/>
      <c r="N310" s="162" t="inlineStr">
        <is>
          <t>解决全村3个村民小组236户830人(其中脱贫户22户86人，“三类监测对象”1户3人）污水排放治理问题，有效推进农村生活污水收集处理，补齐农村环境基础设施建设短板，提升人居环境。</t>
        </is>
      </c>
      <c r="O310" s="162" t="n"/>
      <c r="P310" s="151" t="n">
        <v>6606</v>
      </c>
      <c r="Q310" s="151" t="inlineStr">
        <is>
          <t>否</t>
        </is>
      </c>
      <c r="R310" s="151" t="inlineStr">
        <is>
          <t>否</t>
        </is>
      </c>
      <c r="S310" s="151" t="inlineStr">
        <is>
          <t>否</t>
        </is>
      </c>
      <c r="T310" s="151" t="inlineStr">
        <is>
          <t>曲靖市生态环境局会泽分局</t>
        </is>
      </c>
      <c r="U310" s="151" t="inlineStr">
        <is>
          <t>迤车镇人民政府</t>
        </is>
      </c>
      <c r="V310" s="151" t="inlineStr">
        <is>
          <t>是</t>
        </is>
      </c>
      <c r="W310" s="568" t="n">
        <v>46023</v>
      </c>
      <c r="X310" s="569" t="n">
        <v>46387</v>
      </c>
      <c r="Y310" s="151" t="n"/>
      <c r="Z310" s="544" t="n"/>
    </row>
    <row r="311" ht="150" customFormat="1" customHeight="1" s="508">
      <c r="A311" s="151" t="n">
        <v>29</v>
      </c>
      <c r="B311" s="151" t="inlineStr">
        <is>
          <t>乡村建设行动</t>
        </is>
      </c>
      <c r="C311" s="151" t="inlineStr">
        <is>
          <t>人居环境整治</t>
        </is>
      </c>
      <c r="D311" s="151" t="inlineStr">
        <is>
          <t>村容村貌提升</t>
        </is>
      </c>
      <c r="E311" s="151" t="inlineStr">
        <is>
          <t>大桥乡凉水村2026年“千万工程”宜居宜业和美乡村建设项目</t>
        </is>
      </c>
      <c r="F311" s="151" t="inlineStr">
        <is>
          <t>大桥乡</t>
        </is>
      </c>
      <c r="G311" s="151" t="inlineStr">
        <is>
          <t>凉水村</t>
        </is>
      </c>
      <c r="H311" s="151" t="inlineStr">
        <is>
          <t>新建</t>
        </is>
      </c>
      <c r="I311" s="522" t="inlineStr">
        <is>
          <t>在凉水村大厂院实施人居环境综合整治提升项目，建设内容包括：1.道路硬化：（1）小组道路硬化长度2570米，均宽3.5米，路面采用10厘米厚天然砂砾调型层+20厘米厚C25水泥混凝土面层，概算106万元；2.周边排水沟整治工程：C20水泥混凝土浇筑三面光沟渠200米，概算8万元。3.修复排污管道（含检修井、污水收集池）1000米，概算5万元；4.路灯安装80盏，概算14.4万元；5.新建24砖砌体，含土方开挖回填，（高50厘米）挡土墙500米，概算22.2万元。6.新建M7.5浆砌片石挡土墙2160立方米（800*0.9*3），概算86.4万元。</t>
        </is>
      </c>
      <c r="J311" s="151">
        <f>K311+L311+M311</f>
        <v/>
      </c>
      <c r="K311" s="151" t="n"/>
      <c r="L311" s="151" t="n">
        <v>242</v>
      </c>
      <c r="M311" s="151" t="n"/>
      <c r="N311" s="162" t="inlineStr">
        <is>
          <t>通过项目实施，有效解决大厂院146户463人出行难和环境脏乱差问题。通过污水治理、绿美庭院建设、路灯安装，有效提升安置点村容村貌，为绿美村庄建设开创示范、奠定基础。</t>
        </is>
      </c>
      <c r="O311" s="162" t="inlineStr">
        <is>
          <t>公益性项目</t>
        </is>
      </c>
      <c r="P311" s="151" t="inlineStr">
        <is>
          <t>146户463人</t>
        </is>
      </c>
      <c r="Q311" s="151" t="inlineStr">
        <is>
          <t>否</t>
        </is>
      </c>
      <c r="R311" s="151" t="inlineStr">
        <is>
          <t>否</t>
        </is>
      </c>
      <c r="S311" s="151" t="inlineStr">
        <is>
          <t>否</t>
        </is>
      </c>
      <c r="T311" s="151" t="inlineStr">
        <is>
          <t>会泽县农业农村局（人居）</t>
        </is>
      </c>
      <c r="U311" s="151" t="inlineStr">
        <is>
          <t>大桥乡人民政府</t>
        </is>
      </c>
      <c r="V311" s="151" t="inlineStr">
        <is>
          <t>是</t>
        </is>
      </c>
      <c r="W311" s="568" t="n">
        <v>46023</v>
      </c>
      <c r="X311" s="569" t="n">
        <v>46387</v>
      </c>
      <c r="Y311" s="151" t="n"/>
      <c r="Z311" s="544" t="n"/>
    </row>
    <row r="312" ht="152" customFormat="1" customHeight="1" s="508">
      <c r="A312" s="151" t="n">
        <v>30</v>
      </c>
      <c r="B312" s="151" t="inlineStr">
        <is>
          <t>乡村建设行动</t>
        </is>
      </c>
      <c r="C312" s="151" t="inlineStr">
        <is>
          <t>人居环境整治</t>
        </is>
      </c>
      <c r="D312" s="151" t="inlineStr">
        <is>
          <t>村容村貌提升</t>
        </is>
      </c>
      <c r="E312" s="151" t="inlineStr">
        <is>
          <t>大桥乡王家山村2026年“千万工程”宜居宜业和美乡村建设项目</t>
        </is>
      </c>
      <c r="F312" s="151" t="inlineStr">
        <is>
          <t>大桥乡</t>
        </is>
      </c>
      <c r="G312" s="151" t="inlineStr">
        <is>
          <t>王家山村黄草坪小组</t>
        </is>
      </c>
      <c r="H312" s="151" t="inlineStr">
        <is>
          <t>新建</t>
        </is>
      </c>
      <c r="I312" s="522" t="inlineStr">
        <is>
          <t>在王家山村黄草坪小组实施人居环境综合整治提升项目，建设内容包括：1.道路硬化：硬化长度3200米，硬化面积9000平方米，道路宽度3米，路面采用10厘米厚天然砂砾调型层+20厘米厚C25水泥混凝土面层；概算99万元。2.黄草坪村周边排水沟整治工程：建三面光沟渠（高80厘米、宽60厘米）500米；M7.5浆砌片石挡墙（修复水沟损坏挡墙）1200立方米，概算60万元；3.路灯安装100盏，概算16万元；4.在庙树、小仓、小红坡、陷塘道路两旁新建砖砌挡土墙（24砖砌体，含土方开挖回填，高50厘米）889米，概算40万元；5.勾背箱6个概算3万元。</t>
        </is>
      </c>
      <c r="J312" s="151">
        <f>K312+L312+M312</f>
        <v/>
      </c>
      <c r="K312" s="151" t="n"/>
      <c r="L312" s="151" t="n">
        <v>217</v>
      </c>
      <c r="M312" s="151" t="n"/>
      <c r="N312" s="162" t="inlineStr">
        <is>
          <t>通过项目实施，有效解决黄草坪小组151户463人出行难问题，为群众生产生活提供便利。通过沟渠治理、绿美庭院建设、路灯安装建设，有效解决人居环境脏、乱、差问题，村容村貌得到提升，为绿美村庄建设开创示范、奠定基础。</t>
        </is>
      </c>
      <c r="O312" s="162" t="inlineStr">
        <is>
          <t>公益性项目</t>
        </is>
      </c>
      <c r="P312" s="151" t="inlineStr">
        <is>
          <t>151户463人</t>
        </is>
      </c>
      <c r="Q312" s="151" t="inlineStr">
        <is>
          <t>否</t>
        </is>
      </c>
      <c r="R312" s="151" t="inlineStr">
        <is>
          <t>否</t>
        </is>
      </c>
      <c r="S312" s="151" t="inlineStr">
        <is>
          <t>否</t>
        </is>
      </c>
      <c r="T312" s="151" t="inlineStr">
        <is>
          <t>会泽县农业农村局（人居）</t>
        </is>
      </c>
      <c r="U312" s="151" t="inlineStr">
        <is>
          <t>大桥乡人民政府</t>
        </is>
      </c>
      <c r="V312" s="151" t="inlineStr">
        <is>
          <t>是</t>
        </is>
      </c>
      <c r="W312" s="568" t="n">
        <v>46023</v>
      </c>
      <c r="X312" s="569" t="n">
        <v>46387</v>
      </c>
      <c r="Y312" s="151" t="n"/>
      <c r="Z312" s="544" t="n"/>
    </row>
    <row r="313" ht="117" customFormat="1" customHeight="1" s="508">
      <c r="A313" s="151" t="n">
        <v>31</v>
      </c>
      <c r="B313" s="151" t="inlineStr">
        <is>
          <t>乡村建设行动</t>
        </is>
      </c>
      <c r="C313" s="151" t="inlineStr">
        <is>
          <t>人居环境整治</t>
        </is>
      </c>
      <c r="D313" s="151" t="inlineStr">
        <is>
          <t>村容村貌提升</t>
        </is>
      </c>
      <c r="E313" s="151" t="inlineStr">
        <is>
          <t>纸厂乡罗别古村2026年“千万工程”宜居宜业和美乡村建设项目</t>
        </is>
      </c>
      <c r="F313" s="151" t="inlineStr">
        <is>
          <t>纸厂乡</t>
        </is>
      </c>
      <c r="G313" s="151" t="inlineStr">
        <is>
          <t>罗别古村葛藤坡小组</t>
        </is>
      </c>
      <c r="H313" s="151" t="inlineStr">
        <is>
          <t>新建</t>
        </is>
      </c>
      <c r="I313" s="162" t="inlineStr">
        <is>
          <t>1.硬化20厘米厚C30混凝土道路3000米宽度3.5米；预计130万元。2.50厘米*50厘米*20厘米排水沟300米；预计14万元。3.建设混凝土挡墙长70米，上口宽60厘米，下口宽2.3米高3米共计约235立方米；预计16.5万元。4.安装太阳能路灯50盏；预计11万元。5.村内污水治理，入户管网DN110PVC接户管2700米，5立方米玻璃钢化粪池22个。预计21万元。</t>
        </is>
      </c>
      <c r="J313" s="151">
        <f>K313+L313+M313</f>
        <v/>
      </c>
      <c r="K313" s="151" t="n"/>
      <c r="L313" s="151" t="n">
        <v>192.5</v>
      </c>
      <c r="M313" s="151" t="n"/>
      <c r="N313" s="162" t="inlineStr">
        <is>
          <t>项目建成后产权归纸厂乡人民政府，提升人居环境，方便群众出行。受益群众208户450人(其中脱贫户41户，154人，“三类监测对象”1户3人）</t>
        </is>
      </c>
      <c r="O313" s="162" t="inlineStr">
        <is>
          <t>公益性项目</t>
        </is>
      </c>
      <c r="P313" s="151" t="inlineStr">
        <is>
          <t>208户450人</t>
        </is>
      </c>
      <c r="Q313" s="151" t="inlineStr">
        <is>
          <t>否</t>
        </is>
      </c>
      <c r="R313" s="151" t="inlineStr">
        <is>
          <t>否</t>
        </is>
      </c>
      <c r="S313" s="151" t="inlineStr">
        <is>
          <t>否</t>
        </is>
      </c>
      <c r="T313" s="151" t="inlineStr">
        <is>
          <t>会泽县农业农村局（人居）</t>
        </is>
      </c>
      <c r="U313" s="151" t="inlineStr">
        <is>
          <t>纸厂乡人民政府</t>
        </is>
      </c>
      <c r="V313" s="151" t="inlineStr">
        <is>
          <t>是</t>
        </is>
      </c>
      <c r="W313" s="568" t="n">
        <v>46082</v>
      </c>
      <c r="X313" s="569" t="n">
        <v>46357</v>
      </c>
      <c r="Y313" s="151" t="n"/>
      <c r="Z313" s="544" t="n"/>
    </row>
    <row r="314" ht="114" customFormat="1" customHeight="1" s="508">
      <c r="A314" s="151" t="n">
        <v>32</v>
      </c>
      <c r="B314" s="151" t="inlineStr">
        <is>
          <t>乡村建设行动</t>
        </is>
      </c>
      <c r="C314" s="151" t="inlineStr">
        <is>
          <t>人居环境整治</t>
        </is>
      </c>
      <c r="D314" s="151" t="inlineStr">
        <is>
          <t>村容村貌提升</t>
        </is>
      </c>
      <c r="E314" s="151" t="inlineStr">
        <is>
          <t>纸厂乡灯草塘村2026年“千万工程”宜居宜业和美乡村建设项目</t>
        </is>
      </c>
      <c r="F314" s="151" t="inlineStr">
        <is>
          <t>纸厂乡</t>
        </is>
      </c>
      <c r="G314" s="151" t="inlineStr">
        <is>
          <t>灯草塘村灯草塘小组</t>
        </is>
      </c>
      <c r="H314" s="151" t="inlineStr">
        <is>
          <t>新建</t>
        </is>
      </c>
      <c r="I314" s="162" t="inlineStr">
        <is>
          <t>1.大梁子至灯草塘小组道路硬化长2300米，均宽4米，共计9200平方米，标准为20厘米厚c30混凝土。2.建设长300米，高1米，厚40厘米挡土墙共计120立方米。3.新建长1000米，高70厘米，厚48厘米砖块石挡墙336立方米。4.安装1.5立方米玻璃钢化粪池30个，安装DN110-PVC管900米。</t>
        </is>
      </c>
      <c r="J314" s="151">
        <f>K314+L314+M314</f>
        <v/>
      </c>
      <c r="K314" s="151" t="n"/>
      <c r="L314" s="151" t="n">
        <v>180</v>
      </c>
      <c r="M314" s="151" t="n"/>
      <c r="N314" s="162" t="inlineStr">
        <is>
          <t>项目建成后产权归纸厂乡人民政府，提升人居环境，方便群众出行。受益群众75户215人(其中脱贫户43户，168人，“三类监测对象”8户32人）。</t>
        </is>
      </c>
      <c r="O314" s="162" t="inlineStr">
        <is>
          <t>公益性项目</t>
        </is>
      </c>
      <c r="P314" s="151" t="inlineStr">
        <is>
          <t>75户215人</t>
        </is>
      </c>
      <c r="Q314" s="151" t="inlineStr">
        <is>
          <t>否</t>
        </is>
      </c>
      <c r="R314" s="151" t="inlineStr">
        <is>
          <t>否</t>
        </is>
      </c>
      <c r="S314" s="151" t="inlineStr">
        <is>
          <t>否</t>
        </is>
      </c>
      <c r="T314" s="151" t="inlineStr">
        <is>
          <t>会泽县农业农村局（人居）</t>
        </is>
      </c>
      <c r="U314" s="151" t="inlineStr">
        <is>
          <t>纸厂乡人民政府</t>
        </is>
      </c>
      <c r="V314" s="151" t="inlineStr">
        <is>
          <t>是</t>
        </is>
      </c>
      <c r="W314" s="568" t="n">
        <v>46082</v>
      </c>
      <c r="X314" s="569" t="n">
        <v>46357</v>
      </c>
      <c r="Y314" s="151" t="n"/>
      <c r="Z314" s="544" t="n"/>
    </row>
    <row r="315" ht="112" customFormat="1" customHeight="1" s="508">
      <c r="A315" s="151" t="n">
        <v>33</v>
      </c>
      <c r="B315" s="151" t="inlineStr">
        <is>
          <t>乡村建设行动</t>
        </is>
      </c>
      <c r="C315" s="151" t="inlineStr">
        <is>
          <t>人居环境整治</t>
        </is>
      </c>
      <c r="D315" s="151" t="inlineStr">
        <is>
          <t>村容村貌提升</t>
        </is>
      </c>
      <c r="E315" s="151" t="inlineStr">
        <is>
          <t>金钟街道竹园村2026年“千万工程”宜居宜业和美乡村建设项目</t>
        </is>
      </c>
      <c r="F315" s="151" t="inlineStr">
        <is>
          <t>金钟街道</t>
        </is>
      </c>
      <c r="G315" s="151" t="inlineStr">
        <is>
          <t>竹园村</t>
        </is>
      </c>
      <c r="H315" s="151" t="inlineStr">
        <is>
          <t>新建</t>
        </is>
      </c>
      <c r="I315" s="162" t="inlineStr">
        <is>
          <t>竹园2、3、5、6、7组村内道路长约890米，宽约4.5米，共计硬化道路4000平方米，建设毛石挡墙300立方米。</t>
        </is>
      </c>
      <c r="J315" s="151">
        <f>K315+L315+M315</f>
        <v/>
      </c>
      <c r="K315" s="151" t="n"/>
      <c r="L315" s="151" t="n">
        <v>62</v>
      </c>
      <c r="M315" s="151" t="n"/>
      <c r="N315" s="162" t="inlineStr">
        <is>
          <t>解决竹园2、3、5、6、7组515户1746人的人居环境提升和群众出行困难问题。（其中脱贫户及三类监测对象76户275人）</t>
        </is>
      </c>
      <c r="O315" s="162" t="inlineStr">
        <is>
          <t>公益性项目</t>
        </is>
      </c>
      <c r="P315" s="151" t="inlineStr">
        <is>
          <t>515户1746人</t>
        </is>
      </c>
      <c r="Q315" s="151" t="inlineStr">
        <is>
          <t>否</t>
        </is>
      </c>
      <c r="R315" s="151" t="inlineStr">
        <is>
          <t>否</t>
        </is>
      </c>
      <c r="S315" s="151" t="inlineStr">
        <is>
          <t>否</t>
        </is>
      </c>
      <c r="T315" s="151" t="inlineStr">
        <is>
          <t>会泽县农业农村局（人居）</t>
        </is>
      </c>
      <c r="U315" s="151" t="inlineStr">
        <is>
          <t>金钟街道办事处</t>
        </is>
      </c>
      <c r="V315" s="151" t="inlineStr">
        <is>
          <t>是</t>
        </is>
      </c>
      <c r="W315" s="568" t="n">
        <v>46174</v>
      </c>
      <c r="X315" s="569" t="n">
        <v>46387</v>
      </c>
      <c r="Y315" s="151" t="n"/>
      <c r="Z315" s="544" t="n"/>
    </row>
    <row r="316" ht="98" customFormat="1" customHeight="1" s="508">
      <c r="A316" s="151" t="n">
        <v>34</v>
      </c>
      <c r="B316" s="151" t="inlineStr">
        <is>
          <t>乡村建设行动</t>
        </is>
      </c>
      <c r="C316" s="151" t="inlineStr">
        <is>
          <t>人居环境整治</t>
        </is>
      </c>
      <c r="D316" s="151" t="inlineStr">
        <is>
          <t>村容村貌提升</t>
        </is>
      </c>
      <c r="E316" s="519" t="inlineStr">
        <is>
          <t>金钟街道石鼓社区2026年“千万工程”宜居宜业和美乡村建设项目</t>
        </is>
      </c>
      <c r="F316" s="151" t="inlineStr">
        <is>
          <t>金钟街道</t>
        </is>
      </c>
      <c r="G316" s="151" t="inlineStr">
        <is>
          <t>石鼓社区</t>
        </is>
      </c>
      <c r="H316" s="151" t="inlineStr">
        <is>
          <t>新建</t>
        </is>
      </c>
      <c r="I316" s="162" t="inlineStr">
        <is>
          <t>在石鼓社区7、8、9组新建污水收集主管道5500米；其中，DN300波纹管3500米，DN600波纹管2000米（并入城市管网）；污水收集支管3250米，配套50个污水前置池，新建检查井110个1.5*1.5米，太阳能路灯50盏等。</t>
        </is>
      </c>
      <c r="J316" s="151">
        <f>K316+L316+M316</f>
        <v/>
      </c>
      <c r="K316" s="151" t="n"/>
      <c r="L316" s="151" t="n">
        <v>300</v>
      </c>
      <c r="M316" s="151" t="n"/>
      <c r="N316" s="162" t="inlineStr">
        <is>
          <t>项目建成后，有效提升石鼓社区7、8、9组人居环境，解决该区域综合基础设施滞后问题。受益群众260户653人(其中脱贫户61户，189人，“三类监测对象”2户6人）</t>
        </is>
      </c>
      <c r="O316" s="162" t="inlineStr">
        <is>
          <t>公益性项目</t>
        </is>
      </c>
      <c r="P316" s="151" t="inlineStr">
        <is>
          <t>910人</t>
        </is>
      </c>
      <c r="Q316" s="151" t="inlineStr">
        <is>
          <t>否</t>
        </is>
      </c>
      <c r="R316" s="151" t="inlineStr">
        <is>
          <t>否</t>
        </is>
      </c>
      <c r="S316" s="151" t="inlineStr">
        <is>
          <t>否</t>
        </is>
      </c>
      <c r="T316" s="151" t="inlineStr">
        <is>
          <t>会泽县农业农村局（人居）</t>
        </is>
      </c>
      <c r="U316" s="151" t="inlineStr">
        <is>
          <t>金钟街道办事处</t>
        </is>
      </c>
      <c r="V316" s="151" t="inlineStr">
        <is>
          <t>是</t>
        </is>
      </c>
      <c r="W316" s="568" t="n">
        <v>46023</v>
      </c>
      <c r="X316" s="569" t="n">
        <v>46387</v>
      </c>
      <c r="Y316" s="151" t="n"/>
      <c r="Z316" s="544" t="n"/>
    </row>
    <row r="317" ht="287" customFormat="1" customHeight="1" s="508">
      <c r="A317" s="151" t="n">
        <v>35</v>
      </c>
      <c r="B317" s="151" t="inlineStr">
        <is>
          <t>乡村建设行动</t>
        </is>
      </c>
      <c r="C317" s="151" t="inlineStr">
        <is>
          <t>人居环境整治</t>
        </is>
      </c>
      <c r="D317" s="151" t="inlineStr">
        <is>
          <t>村容村貌提升</t>
        </is>
      </c>
      <c r="E317" s="151" t="inlineStr">
        <is>
          <t>者海镇新店子村、三家村、五里牌村2026年“千万工程”宜居宜业和美乡村建设项目</t>
        </is>
      </c>
      <c r="F317" s="151" t="inlineStr">
        <is>
          <t>者海镇</t>
        </is>
      </c>
      <c r="G317" s="151" t="inlineStr">
        <is>
          <t>新店子村、三家村、五里牌村</t>
        </is>
      </c>
      <c r="H317" s="151" t="inlineStr">
        <is>
          <t>新建</t>
        </is>
      </c>
      <c r="I317" s="524" t="inlineStr">
        <is>
          <t>（一）新店子村建设内容：1、新建五组垃圾池至钢铁村七组道路，长520米，均宽4.5米，C25混凝土浇筑厚0.2米，砂石铺垫0.1米，合计2340平方米；2、新建河埂至钢铁河道路，长600米，均宽4.5米，C25混凝土浇筑厚0.2米，砂石铺垫0.1米，合计2700平方米；3、新建石河桥至海湖路口道路，长630米，均宽4.5米，C25混凝土浇筑厚0.2米，砂石铺垫0.1米，合计2835平方米；4、六组村内道路建设，600平方米，C25混凝土浇筑厚0.2米，砂石铺垫0.1米；以上合计8475平方米，130元/平方米，需资金110万元，5、安装太阳能路灯58盏，2600元/盏，需资金15万元。（二）三家村建设内容：1、一、二、四、五组村内道路建设，长2600米，宽3米，C25混凝土浇筑厚0.2米，合计7800平方米，110元/平方米，需资金85.8万元。2、改建二、四、五组沟渠4条，混凝土浇筑，其中，蒋本周家至田兴开家水沟长150米，沟心宽0.5米，沟深0.6米；朱芝福家至四组变压器沟长200米，沟心宽0.4米，沟深0.6米；赵崇平家至赵连举家涵洞沟长300米，沟心0.4米，沟深0.6米；赵朝甫家至河埂水沟200米，沟心宽0.4米，沟深0.5米。需资金14.2万元。（三）五里牌村建设内容：1、五里牌1组至7组村内道路建设，杨有才户至张有春户长800米，均宽4.5米，C25混凝土浇筑厚0.2米，合计3600平方米，110元/平方米，需资金39.6万元；2、13组村内道路建设C25混凝土浇筑厚0.2米，其中，杜玉才户至余存兰户长130米；邓金才户至大场茵长250米；上排至杜飞户长200米；杜玉柱户至邓金祥户长150米；韩开顺户至林硕山庄门口长350米。合计3820平方米，110元/平方米，需资金42.02万元。3、1组至14组安装太阳能路灯70盏，2600元/盏，需资金18.38万元。</t>
        </is>
      </c>
      <c r="J317" s="151" t="n">
        <v>325</v>
      </c>
      <c r="K317" s="151" t="n"/>
      <c r="L317" s="151" t="n">
        <v>325</v>
      </c>
      <c r="M317" s="151" t="n"/>
      <c r="N317" s="162" t="inlineStr">
        <is>
          <t>通过项目建设提升新店子、三家村、五里牌村人居环境，方便群众出行，项目建成后资产移交村委会进行管护，受益群众2000户6856人(其中受益脱贫户826户3103人，“三类”监测对象18户60人）。</t>
        </is>
      </c>
      <c r="O317" s="162" t="inlineStr">
        <is>
          <t>公益性项目</t>
        </is>
      </c>
      <c r="P317" s="151" t="inlineStr">
        <is>
          <t>2000户6856人</t>
        </is>
      </c>
      <c r="Q317" s="151" t="inlineStr">
        <is>
          <t>否</t>
        </is>
      </c>
      <c r="R317" s="151" t="inlineStr">
        <is>
          <t>否</t>
        </is>
      </c>
      <c r="S317" s="151" t="inlineStr">
        <is>
          <t>否</t>
        </is>
      </c>
      <c r="T317" s="151" t="inlineStr">
        <is>
          <t>会泽县农业农村局（人居）</t>
        </is>
      </c>
      <c r="U317" s="151" t="inlineStr">
        <is>
          <t>者海镇人民政府</t>
        </is>
      </c>
      <c r="V317" s="151" t="inlineStr">
        <is>
          <t>是</t>
        </is>
      </c>
      <c r="W317" s="568" t="n">
        <v>46023</v>
      </c>
      <c r="X317" s="569" t="n">
        <v>46387</v>
      </c>
      <c r="Y317" s="151" t="n"/>
      <c r="Z317" s="544" t="n"/>
    </row>
    <row r="318" ht="119" customFormat="1" customHeight="1" s="508">
      <c r="A318" s="151" t="n">
        <v>36</v>
      </c>
      <c r="B318" s="151" t="inlineStr">
        <is>
          <t>乡村建设行动</t>
        </is>
      </c>
      <c r="C318" s="151" t="inlineStr">
        <is>
          <t>人居环境整治</t>
        </is>
      </c>
      <c r="D318" s="151" t="inlineStr">
        <is>
          <t>村容村貌提升</t>
        </is>
      </c>
      <c r="E318" s="151" t="inlineStr">
        <is>
          <t>者海镇多发村2026年“千万工程”宜居宜业和美乡村建设项目</t>
        </is>
      </c>
      <c r="F318" s="151" t="inlineStr">
        <is>
          <t>者海镇</t>
        </is>
      </c>
      <c r="G318" s="151" t="inlineStr">
        <is>
          <t>多发村</t>
        </is>
      </c>
      <c r="H318" s="151" t="inlineStr">
        <is>
          <t>新建</t>
        </is>
      </c>
      <c r="I318" s="162" t="inlineStr">
        <is>
          <t>在者海镇多发村投入270万元实施人居环境提升整治建设项目，建设内容：七组大树垭口至七组陈加贤旁边2000米，七组刘发平家旁边至八组交接处道路硬化长2000米、均宽4.5米，七组村内道路硬化长1000米、均宽3米，厚20厘米，120元/平方米，合计265万元；人居环境整治提升：砖砌挡土墙长500米，高1米，需资金5万元。</t>
        </is>
      </c>
      <c r="J318" s="151">
        <f>K318+L318+M318</f>
        <v/>
      </c>
      <c r="K318" s="151" t="n"/>
      <c r="L318" s="151" t="n">
        <v>270</v>
      </c>
      <c r="M318" s="151" t="n"/>
      <c r="N318" s="162" t="inlineStr">
        <is>
          <t>通过项目建设提升多发村人居环境，方便群众出行，项目建成后资产移交多发村委会进行管护。受益群众175户619人(其中脱贫户83户，126人，“三类监测对象”5户17人）</t>
        </is>
      </c>
      <c r="O318" s="162" t="inlineStr">
        <is>
          <t>公益性项目</t>
        </is>
      </c>
      <c r="P318" s="151" t="inlineStr">
        <is>
          <t>160户589人</t>
        </is>
      </c>
      <c r="Q318" s="151" t="inlineStr">
        <is>
          <t>否</t>
        </is>
      </c>
      <c r="R318" s="151" t="inlineStr">
        <is>
          <t>否</t>
        </is>
      </c>
      <c r="S318" s="151" t="inlineStr">
        <is>
          <t>否</t>
        </is>
      </c>
      <c r="T318" s="151" t="inlineStr">
        <is>
          <t>会泽县农业农村局（人居）</t>
        </is>
      </c>
      <c r="U318" s="151" t="inlineStr">
        <is>
          <t>者海镇人民政府</t>
        </is>
      </c>
      <c r="V318" s="151" t="inlineStr">
        <is>
          <t>是</t>
        </is>
      </c>
      <c r="W318" s="568" t="n">
        <v>46023</v>
      </c>
      <c r="X318" s="569" t="n">
        <v>46387</v>
      </c>
      <c r="Y318" s="151" t="n"/>
      <c r="Z318" s="544" t="n"/>
    </row>
    <row r="319" ht="159" customFormat="1" customHeight="1" s="508">
      <c r="A319" s="151" t="n">
        <v>37</v>
      </c>
      <c r="B319" s="151" t="inlineStr">
        <is>
          <t>乡村建设行动</t>
        </is>
      </c>
      <c r="C319" s="151" t="inlineStr">
        <is>
          <t>人居环境整治</t>
        </is>
      </c>
      <c r="D319" s="151" t="inlineStr">
        <is>
          <t>村容村貌提升</t>
        </is>
      </c>
      <c r="E319" s="151" t="inlineStr">
        <is>
          <t>者海镇陶家村2026年“千万工程”宜居宜业和美乡村建设项目</t>
        </is>
      </c>
      <c r="F319" s="151" t="inlineStr">
        <is>
          <t>者海镇</t>
        </is>
      </c>
      <c r="G319" s="151" t="inlineStr">
        <is>
          <t>陶家村</t>
        </is>
      </c>
      <c r="H319" s="151" t="inlineStr">
        <is>
          <t>新建</t>
        </is>
      </c>
      <c r="I319" s="522" t="inlineStr">
        <is>
          <t>在者海镇陶家村投入300万元实施人居环境提升整治建设项目，建设内容：1、凉水井黄开周家至解恒标家硬化道路800米，均宽3.5米，厚度20厘米；2、上村郭兴周家至李应华硬化道路1300米，均宽3.5米，厚度20厘米；3、九组杜玉绍家至陶兴明家硬化道路870米，均宽3.5米，厚度20厘米；4、包包上陶朝龙家至陶朝洪家硬化道路800米，均宽3米，厚度20厘米；5、大坪子小庙至石盆水硬化道路600米，均宽3.5米，厚度20厘米；6、响水沟至凉水井四组硬化道路800米，均宽3.5米，厚度20厘米；7、人居环境整治提升：砖砌挡土墙长500米，高1米，需资金5万元。</t>
        </is>
      </c>
      <c r="J319" s="151">
        <f>K319+L319+M319</f>
        <v/>
      </c>
      <c r="K319" s="151" t="n"/>
      <c r="L319" s="151" t="n">
        <v>300</v>
      </c>
      <c r="M319" s="151" t="n"/>
      <c r="N319" s="162" t="inlineStr">
        <is>
          <t>通过项目建设提升陶家村人居环境，方便群众出行，项目建成后资产移交陶家村村委会进行管护。受益群众410户1540人(其中脱贫户255户，956人，“三类监测对象”15户57人）</t>
        </is>
      </c>
      <c r="O319" s="162" t="inlineStr">
        <is>
          <t>公益性项目</t>
        </is>
      </c>
      <c r="P319" s="151" t="inlineStr">
        <is>
          <t>410户1540人</t>
        </is>
      </c>
      <c r="Q319" s="151" t="inlineStr">
        <is>
          <t>否</t>
        </is>
      </c>
      <c r="R319" s="151" t="inlineStr">
        <is>
          <t>否</t>
        </is>
      </c>
      <c r="S319" s="151" t="inlineStr">
        <is>
          <t>否</t>
        </is>
      </c>
      <c r="T319" s="151" t="inlineStr">
        <is>
          <t>会泽县农业农村局（人居）</t>
        </is>
      </c>
      <c r="U319" s="151" t="inlineStr">
        <is>
          <t>者海镇人民政府</t>
        </is>
      </c>
      <c r="V319" s="151" t="inlineStr">
        <is>
          <t>是</t>
        </is>
      </c>
      <c r="W319" s="568" t="n">
        <v>46023</v>
      </c>
      <c r="X319" s="569" t="n">
        <v>46387</v>
      </c>
      <c r="Y319" s="151" t="n"/>
      <c r="Z319" s="544" t="n"/>
    </row>
    <row r="320" ht="180" customFormat="1" customHeight="1" s="508">
      <c r="A320" s="151" t="n">
        <v>38</v>
      </c>
      <c r="B320" s="151" t="inlineStr">
        <is>
          <t>乡村建设行动</t>
        </is>
      </c>
      <c r="C320" s="151" t="inlineStr">
        <is>
          <t>人居环境整治</t>
        </is>
      </c>
      <c r="D320" s="151" t="inlineStr">
        <is>
          <t>村容村貌提升</t>
        </is>
      </c>
      <c r="E320" s="151" t="inlineStr">
        <is>
          <t>者海镇发基村2026年“千万工程”宜居宜业和美乡村建设项目</t>
        </is>
      </c>
      <c r="F320" s="151" t="inlineStr">
        <is>
          <t>者海镇</t>
        </is>
      </c>
      <c r="G320" s="151" t="inlineStr">
        <is>
          <t>发基村</t>
        </is>
      </c>
      <c r="H320" s="151" t="inlineStr">
        <is>
          <t>新建</t>
        </is>
      </c>
      <c r="I320" s="522" t="inlineStr">
        <is>
          <t>在者海镇发基村投入230万元，实施人居环境提升整治建设项目，建设内容：1.新建七组村内排水沟渠，混凝土浇筑，长3000米，沟深0.6米，加盖混凝土预制盖板；2.新建大三格1个200平方米。3.铺设内径1米的水泥涵管40米。4.在六组董学金房后新建拦砂坝1座，C25混凝土浇筑：规格13*2*8。5.七组村内道路建设长2400米，均宽3.5米，C25混凝土浇筑厚0.2米：6、新安装路灯95盏。7、小瓦窑水库溢洪道（路面维修扩宽）钢筋制安；8.二组小坝塘维修加固600平方米。9、村内垃圾集中收集点围栏及遮雨棚建设，5座，C20混凝土浇筑，规格：8*0.3*1.5。10、七组三堆规范围栏墙体建设。</t>
        </is>
      </c>
      <c r="J320" s="151">
        <f>K320+L320+M320</f>
        <v/>
      </c>
      <c r="K320" s="151" t="n"/>
      <c r="L320" s="151" t="n">
        <v>230</v>
      </c>
      <c r="M320" s="151" t="n"/>
      <c r="N320" s="162" t="inlineStr">
        <is>
          <t>通过项目的实施，基础设施更加完善，村庄环境卫生有效提升，改善群众生产生活及出行条件，提高了人居环境水平，增强了群众获得感和幸福感，促进经济社会可持续发展，村内垃圾收集处理能力大幅度提高，村庄环境卫生有较大改观，村容村貌整体水平大幅提高，受益农户639户2223人（其中受益脱贫户341户1286人，“三类”监测对象26户81人）</t>
        </is>
      </c>
      <c r="O320" s="162" t="inlineStr">
        <is>
          <t>公益性项目</t>
        </is>
      </c>
      <c r="P320" s="151" t="inlineStr">
        <is>
          <t>341户1286人</t>
        </is>
      </c>
      <c r="Q320" s="151" t="inlineStr">
        <is>
          <t>否</t>
        </is>
      </c>
      <c r="R320" s="151" t="inlineStr">
        <is>
          <t>否</t>
        </is>
      </c>
      <c r="S320" s="151" t="inlineStr">
        <is>
          <t>否</t>
        </is>
      </c>
      <c r="T320" s="151" t="inlineStr">
        <is>
          <t>会泽县农业农村局（人居）</t>
        </is>
      </c>
      <c r="U320" s="151" t="inlineStr">
        <is>
          <t>者海镇人民政府</t>
        </is>
      </c>
      <c r="V320" s="151" t="inlineStr">
        <is>
          <t>是</t>
        </is>
      </c>
      <c r="W320" s="568" t="n">
        <v>46023</v>
      </c>
      <c r="X320" s="569" t="n">
        <v>46387</v>
      </c>
      <c r="Y320" s="151" t="n"/>
      <c r="Z320" s="544" t="n"/>
    </row>
    <row r="321" ht="201" customFormat="1" customHeight="1" s="508">
      <c r="A321" s="151" t="n">
        <v>39</v>
      </c>
      <c r="B321" s="151" t="inlineStr">
        <is>
          <t>乡村建设行动</t>
        </is>
      </c>
      <c r="C321" s="151" t="inlineStr">
        <is>
          <t>人居环境整治</t>
        </is>
      </c>
      <c r="D321" s="151" t="inlineStr">
        <is>
          <t>村容村貌提升</t>
        </is>
      </c>
      <c r="E321" s="151" t="inlineStr">
        <is>
          <t>上村乡坪地村2026年“千万工程”宜居宜业和美乡村建设项目</t>
        </is>
      </c>
      <c r="F321" s="151" t="inlineStr">
        <is>
          <t>上村乡</t>
        </is>
      </c>
      <c r="G321" s="151" t="inlineStr">
        <is>
          <t>坪地村</t>
        </is>
      </c>
      <c r="H321" s="151" t="inlineStr">
        <is>
          <t>新建</t>
        </is>
      </c>
      <c r="I321" s="522" t="inlineStr">
        <is>
          <t>一:新房子小组人居环境提升，需安装路灯15盏，每盏2000元，合计3万元，村组道路硬化1200米，宽4米，建设资金60万元。污水管网新建DN200污水重力管道1000米，每米150元共计15万元；公厕一所，需资金10万元；二：唐家屋基小组人居环境提升，需安装路灯14盏，每盏2000元，合计2.8万元，村组道路硬化800米，40万元，三：象鼻岭小组人居环境提升，需安装路灯10盏，每盏2000元，合计2万元，污水管网新建DN200污水重力管道1000米，每米150元共计15万元；四：大围树小组安装路灯20盏，每盏2000元，需资金4万元，污水管网新建DN200污水重力管道1200米，每米150元共计18万元；村组道路800米，需40万元；五：大坪地小组需安装路灯10盏，需资金2万元；六：大石头小组道路硬化1700米85万元，路灯15盏3万元。</t>
        </is>
      </c>
      <c r="J321" s="151">
        <f>K321+L321+M321</f>
        <v/>
      </c>
      <c r="K321" s="151" t="n"/>
      <c r="L321" s="151" t="n">
        <v>300</v>
      </c>
      <c r="M321" s="151" t="n"/>
      <c r="N321" s="162" t="inlineStr">
        <is>
          <t>提升人居环境项目，工程建成后，受益可以覆盖坪地村7个小组339户1425人，其中脱贫户130户，587人，三类监测对象19户，83人。</t>
        </is>
      </c>
      <c r="O321" s="162" t="inlineStr">
        <is>
          <t>公益性项目</t>
        </is>
      </c>
      <c r="P321" s="151" t="inlineStr">
        <is>
          <t>339户1425人</t>
        </is>
      </c>
      <c r="Q321" s="151" t="inlineStr">
        <is>
          <t>否</t>
        </is>
      </c>
      <c r="R321" s="151" t="inlineStr">
        <is>
          <t>否</t>
        </is>
      </c>
      <c r="S321" s="151" t="inlineStr">
        <is>
          <t>否</t>
        </is>
      </c>
      <c r="T321" s="151" t="inlineStr">
        <is>
          <t>会泽县农业农村局（人居）</t>
        </is>
      </c>
      <c r="U321" s="151" t="inlineStr">
        <is>
          <t>上村乡人民政府</t>
        </is>
      </c>
      <c r="V321" s="151" t="inlineStr">
        <is>
          <t>是</t>
        </is>
      </c>
      <c r="W321" s="568" t="n">
        <v>46174</v>
      </c>
      <c r="X321" s="569" t="n">
        <v>46387</v>
      </c>
      <c r="Y321" s="151" t="n"/>
      <c r="Z321" s="544" t="n"/>
    </row>
    <row r="322" ht="171" customFormat="1" customHeight="1" s="508">
      <c r="A322" s="151" t="n">
        <v>40</v>
      </c>
      <c r="B322" s="151" t="inlineStr">
        <is>
          <t>乡村建设行动</t>
        </is>
      </c>
      <c r="C322" s="151" t="inlineStr">
        <is>
          <t>人居环境整治</t>
        </is>
      </c>
      <c r="D322" s="151" t="inlineStr">
        <is>
          <t>村容村貌提升</t>
        </is>
      </c>
      <c r="E322" s="151" t="inlineStr">
        <is>
          <t>新街乡花鱼村2026年“千万工程”示范村建设项目</t>
        </is>
      </c>
      <c r="F322" s="151" t="inlineStr">
        <is>
          <t>新街乡</t>
        </is>
      </c>
      <c r="G322" s="151" t="inlineStr">
        <is>
          <t>花鱼村</t>
        </is>
      </c>
      <c r="H322" s="151" t="inlineStr">
        <is>
          <t>新建</t>
        </is>
      </c>
      <c r="I322" s="522" t="inlineStr">
        <is>
          <t>1.村内道路（C30)硬化长4400米，其中：1组道路硬化长600米，均宽3.5米，厚0.2米；2组道路硬化长600米，均宽3.5米，厚0.2米；5组道路硬化长300米，均宽3.5米，厚0.2米；6组道路硬化长400米，均宽3.5米，厚0.2米；7组道路硬化长500米，均宽3.5米，厚0.2米；8组道路硬化长300米，均宽3.5米，厚0.2米；9组道路硬化长500米，均宽3.5米，厚0.2米；11组道路硬化长800米，均宽3.5米，厚0.2米；12组道路硬化长400米，均宽3.5米，厚0.2米。合计15400平方米，单价120元/平方米，投入资金185万元。2.支砌挡墙长60米，高7米，宽1.5米，方量630立方米，投资12万元。3.购买垃圾箱7个，合计5万元</t>
        </is>
      </c>
      <c r="J322" s="151">
        <f>K322+L322+M322</f>
        <v/>
      </c>
      <c r="K322" s="151" t="n"/>
      <c r="L322" s="151" t="n">
        <v>202</v>
      </c>
      <c r="M322" s="151" t="n"/>
      <c r="N322" s="162" t="inlineStr">
        <is>
          <t>通过项目的实施，花鱼村村容村貌得到有效整治、农村人居生态环境得到明显改善，有效改善生态环境，提升人居环境，解决群众出行难的问题，受益1088户3743人。</t>
        </is>
      </c>
      <c r="O322" s="162" t="inlineStr">
        <is>
          <t>公益性项目</t>
        </is>
      </c>
      <c r="P322" s="151" t="inlineStr">
        <is>
          <t>1088户3743人</t>
        </is>
      </c>
      <c r="Q322" s="151" t="inlineStr">
        <is>
          <t>否</t>
        </is>
      </c>
      <c r="R322" s="151" t="inlineStr">
        <is>
          <t>否</t>
        </is>
      </c>
      <c r="S322" s="151" t="inlineStr">
        <is>
          <t>否</t>
        </is>
      </c>
      <c r="T322" s="151" t="inlineStr">
        <is>
          <t>会泽县农业农村局（人居）</t>
        </is>
      </c>
      <c r="U322" s="151" t="inlineStr">
        <is>
          <t>新街乡人民政府</t>
        </is>
      </c>
      <c r="V322" s="151" t="inlineStr">
        <is>
          <t>是</t>
        </is>
      </c>
      <c r="W322" s="568" t="n">
        <v>46083</v>
      </c>
      <c r="X322" s="569" t="n">
        <v>46357</v>
      </c>
      <c r="Y322" s="151" t="n"/>
      <c r="Z322" s="544" t="n"/>
    </row>
    <row r="323" ht="181" customFormat="1" customHeight="1" s="508">
      <c r="A323" s="151" t="n">
        <v>41</v>
      </c>
      <c r="B323" s="151" t="inlineStr">
        <is>
          <t>乡村建设行动</t>
        </is>
      </c>
      <c r="C323" s="151" t="inlineStr">
        <is>
          <t>人居环境整治</t>
        </is>
      </c>
      <c r="D323" s="151" t="inlineStr">
        <is>
          <t>村容村貌提升</t>
        </is>
      </c>
      <c r="E323" s="151" t="inlineStr">
        <is>
          <t>新街乡新街村2026年“千万工程”宜居宜业和美乡村建设项目</t>
        </is>
      </c>
      <c r="F323" s="151" t="inlineStr">
        <is>
          <t>新街乡</t>
        </is>
      </c>
      <c r="G323" s="151" t="inlineStr">
        <is>
          <t>新街村</t>
        </is>
      </c>
      <c r="H323" s="151" t="inlineStr">
        <is>
          <t>新建</t>
        </is>
      </c>
      <c r="I323" s="162" t="inlineStr">
        <is>
          <t>1.村内道路（C30）硬化建设18779平方米，其中：新街村委会王家村硬化道路8条2103米，均宽3.5米，厚0.2米，合计7361平方米；新街村委三四组硬化道路3条547米，均宽3.5米，厚0.2米，合计1915平方米；新街村委会朱家村五六组硬化道路6条1383米，均宽3.5米，厚0.2米，合计4841平方米；桂家院子七八组硬化道路9条1332米，均宽3.5米，厚0.2米，合计4662平方米。投资226万元。王家村支砌挡墙长215米，12万元。更换中学老门口沟板C20混凝土浇筑：长3米，宽5米，高0.2米投资1万元。共计239万元。2.安装太阳能路灯90盏，投资31万元。</t>
        </is>
      </c>
      <c r="J323" s="151">
        <f>K323+L323+M323</f>
        <v/>
      </c>
      <c r="K323" s="151" t="n"/>
      <c r="L323" s="151" t="n">
        <v>270</v>
      </c>
      <c r="M323" s="151" t="n"/>
      <c r="N323" s="162" t="inlineStr">
        <is>
          <t>通过项目的实施，新街村1、2组村容村貌得到有效整治、农村人居生态环境得到明显改善，有效改善生态环境，提升人居环境，解决群众出行难的问题，受益320户654人（脱贫户37户143人）。</t>
        </is>
      </c>
      <c r="O323" s="162" t="inlineStr">
        <is>
          <t>公益性项目</t>
        </is>
      </c>
      <c r="P323" s="151" t="inlineStr">
        <is>
          <t>320户654人</t>
        </is>
      </c>
      <c r="Q323" s="151" t="inlineStr">
        <is>
          <t>否</t>
        </is>
      </c>
      <c r="R323" s="151" t="inlineStr">
        <is>
          <t>否</t>
        </is>
      </c>
      <c r="S323" s="151" t="inlineStr">
        <is>
          <t>否</t>
        </is>
      </c>
      <c r="T323" s="151" t="inlineStr">
        <is>
          <t>会泽县农业农村局（人居）</t>
        </is>
      </c>
      <c r="U323" s="151" t="inlineStr">
        <is>
          <t>新街乡人民政府</t>
        </is>
      </c>
      <c r="V323" s="151" t="inlineStr">
        <is>
          <t>是</t>
        </is>
      </c>
      <c r="W323" s="568" t="n">
        <v>46174</v>
      </c>
      <c r="X323" s="569" t="n">
        <v>46387</v>
      </c>
      <c r="Y323" s="151" t="n"/>
      <c r="Z323" s="544" t="n"/>
    </row>
    <row r="324" ht="240" customFormat="1" customHeight="1" s="508">
      <c r="A324" s="151" t="n">
        <v>42</v>
      </c>
      <c r="B324" s="151" t="inlineStr">
        <is>
          <t>乡村建设行动</t>
        </is>
      </c>
      <c r="C324" s="151" t="inlineStr">
        <is>
          <t>人居环境整治</t>
        </is>
      </c>
      <c r="D324" s="151" t="inlineStr">
        <is>
          <t>村容村貌提升</t>
        </is>
      </c>
      <c r="E324" s="151" t="inlineStr">
        <is>
          <t>老厂乡老厂村2026年“千万工程”宜居宜业和美乡村建设项目</t>
        </is>
      </c>
      <c r="F324" s="151" t="inlineStr">
        <is>
          <t>老厂乡</t>
        </is>
      </c>
      <c r="G324" s="151" t="inlineStr">
        <is>
          <t>老厂村</t>
        </is>
      </c>
      <c r="H324" s="151" t="inlineStr">
        <is>
          <t>新建</t>
        </is>
      </c>
      <c r="I324" s="162" t="inlineStr">
        <is>
          <t>1.村组道路建设12800平方米（2组村组道路硬化5700平方米，计划投资71万元；5组村组道路硬化4000平方米，计划投资50万元；6组安置点至岗亭岔路口道路硬化1100平方米，计划投资13万元；10组村组道路硬化2000平方米，计划投资25万元）。2.村内道路安全防护栏建设（7组至9组道路挡墙建设，均高2米、长600米，计划投资70万元；6组新建挡墙6米高、长40米，计划投资15万元；10组新建挡墙5米高、长50米，计划投资15万元；10组新建排水沟长300立方米（长30米、宽3米、深5米），计划投资20万元）。3.村容村貌提升（设置大垃圾箱20个，小垃圾箱150个，投资24万元；平安村基础设施建设，防护栏建设300米。4.公共照明设施（大岳坪、上下王家湾子、梅家河坝安装照明太阳能路灯200盏，投资60万元）</t>
        </is>
      </c>
      <c r="J324" s="151" t="n">
        <v>363</v>
      </c>
      <c r="K324" s="151" t="n"/>
      <c r="L324" s="151" t="n">
        <v>363</v>
      </c>
      <c r="M324" s="151" t="n"/>
      <c r="N324" s="162" t="inlineStr">
        <is>
          <t>项目建成后，可覆盖11个小组，765户2287人。其中：脱贫户169户639人，监测户26户110人。一是改善交通条件。方便农民的出行，还加快了农副产品的运输速度，降低了运输成本，提高了农民的市场竞争力；二是促进农产品流通。农产品能够更快、更安全地运输到市场，增加销售渠道，带动了农村经济的发展，同时，农村地区的产业也能获取更广阔的发展机遇，提高了农民收入水平改善了道路通行条件；三是促进地方经济发展。方便了群众出行，消除了安全隐患，还促进了当地经济发展。</t>
        </is>
      </c>
      <c r="O324" s="162" t="inlineStr">
        <is>
          <t>公益性项目</t>
        </is>
      </c>
      <c r="P324" s="151" t="inlineStr">
        <is>
          <t>765户2287人</t>
        </is>
      </c>
      <c r="Q324" s="151" t="inlineStr">
        <is>
          <t>否</t>
        </is>
      </c>
      <c r="R324" s="151" t="inlineStr">
        <is>
          <t>否</t>
        </is>
      </c>
      <c r="S324" s="151" t="inlineStr">
        <is>
          <t>否</t>
        </is>
      </c>
      <c r="T324" s="151" t="inlineStr">
        <is>
          <t>会泽县农业农村局（人居）</t>
        </is>
      </c>
      <c r="U324" s="151" t="inlineStr">
        <is>
          <t>老厂乡人民政府</t>
        </is>
      </c>
      <c r="V324" s="151" t="inlineStr">
        <is>
          <t>是</t>
        </is>
      </c>
      <c r="W324" s="568" t="n">
        <v>46174</v>
      </c>
      <c r="X324" s="569" t="n">
        <v>46387</v>
      </c>
      <c r="Y324" s="151" t="n"/>
      <c r="Z324" s="544" t="n"/>
    </row>
    <row r="325" ht="122" customFormat="1" customHeight="1" s="508">
      <c r="A325" s="151" t="n">
        <v>43</v>
      </c>
      <c r="B325" s="151" t="inlineStr">
        <is>
          <t>乡村建设行动</t>
        </is>
      </c>
      <c r="C325" s="151" t="inlineStr">
        <is>
          <t>人居环境整治</t>
        </is>
      </c>
      <c r="D325" s="151" t="inlineStr">
        <is>
          <t>村容村貌提升</t>
        </is>
      </c>
      <c r="E325" s="151" t="inlineStr">
        <is>
          <t>迤车镇箐口村2026年“千万工程”宜居宜业和美乡村建设项目</t>
        </is>
      </c>
      <c r="F325" s="151" t="inlineStr">
        <is>
          <t>迤车镇</t>
        </is>
      </c>
      <c r="G325" s="151" t="inlineStr">
        <is>
          <t>箐口村</t>
        </is>
      </c>
      <c r="H325" s="151" t="inlineStr">
        <is>
          <t>新建</t>
        </is>
      </c>
      <c r="I325" s="162" t="inlineStr">
        <is>
          <t>1.硬化村内主干道5条1800米7500平方米，路面修平压实，20厘米厚C25商品混凝土+10厘米厚级配碎石垫层路；道路过水涵5道，道路C20商品混凝土挡土墙150立方米；2.新建村内Φ400钢带波纹管污水管网500米、Φ300钢带波纹管污水管网500米、Φ200PVC管200米、Φ160PVC管150米、Φ110PVC管300米（含沉井40个、雨箅子40个），盖板沟300米。</t>
        </is>
      </c>
      <c r="J325" s="151">
        <f>K325+L325+M325</f>
        <v/>
      </c>
      <c r="K325" s="151" t="n"/>
      <c r="L325" s="151" t="n">
        <v>180</v>
      </c>
      <c r="M325" s="151" t="n"/>
      <c r="N325" s="162" t="inlineStr">
        <is>
          <t>通过项目的实施，箐口村委会大村子小组村容村貌得到有效整治和提升、农村人居生态环境得到明显改善，有效的改善了村民的生活居住环境。促进社会和谐稳定，增强村民生活的宜居感和幸福感。受益农159户587人。</t>
        </is>
      </c>
      <c r="O325" s="162" t="inlineStr">
        <is>
          <t>公益性项目</t>
        </is>
      </c>
      <c r="P325" s="151" t="inlineStr">
        <is>
          <t>159户587人</t>
        </is>
      </c>
      <c r="Q325" s="151" t="inlineStr">
        <is>
          <t>否</t>
        </is>
      </c>
      <c r="R325" s="151" t="inlineStr">
        <is>
          <t>否</t>
        </is>
      </c>
      <c r="S325" s="151" t="inlineStr">
        <is>
          <t>否</t>
        </is>
      </c>
      <c r="T325" s="151" t="inlineStr">
        <is>
          <t>会泽县农业农村局（人居）</t>
        </is>
      </c>
      <c r="U325" s="151" t="inlineStr">
        <is>
          <t>迤车镇人民政府</t>
        </is>
      </c>
      <c r="V325" s="151" t="inlineStr">
        <is>
          <t>是</t>
        </is>
      </c>
      <c r="W325" s="568" t="n">
        <v>46174</v>
      </c>
      <c r="X325" s="569" t="n">
        <v>46387</v>
      </c>
      <c r="Y325" s="151" t="n"/>
      <c r="Z325" s="544" t="n"/>
    </row>
    <row r="326" ht="134" customFormat="1" customHeight="1" s="508">
      <c r="A326" s="151" t="n">
        <v>44</v>
      </c>
      <c r="B326" s="151" t="inlineStr">
        <is>
          <t>乡村建设行动</t>
        </is>
      </c>
      <c r="C326" s="151" t="inlineStr">
        <is>
          <t>人居环境整治</t>
        </is>
      </c>
      <c r="D326" s="151" t="inlineStr">
        <is>
          <t>村容村貌提升</t>
        </is>
      </c>
      <c r="E326" s="151" t="inlineStr">
        <is>
          <t>宝云街道仙龙社区2026年“千万工程”宜居宜业和美乡村建设项目</t>
        </is>
      </c>
      <c r="F326" s="151" t="inlineStr">
        <is>
          <t>宝云街道</t>
        </is>
      </c>
      <c r="G326" s="151" t="inlineStr">
        <is>
          <t>仙龙社区</t>
        </is>
      </c>
      <c r="H326" s="151" t="inlineStr">
        <is>
          <t>新建</t>
        </is>
      </c>
      <c r="I326" s="162" t="inlineStr">
        <is>
          <t>仙龙社区易通河段道路硬化长800米、均宽5米，4000平方米（含路基局部换填整形、路基局部C25混凝土处理），概算投资64万元；堰墙一、二组DN300钢带波纹管(环刚度sn≧8)两污管道520米（其中污水管道265米、雨水管道255米），DN160PVC100米、DN110PVC250米，检查沉井18个，雨箅子30个，混凝土路面恢复450平方米，概算投入资金37万元。</t>
        </is>
      </c>
      <c r="J326" s="151">
        <f>K326+L326+M326</f>
        <v/>
      </c>
      <c r="K326" s="151" t="n"/>
      <c r="L326" s="151" t="n">
        <v>101</v>
      </c>
      <c r="M326" s="151" t="n"/>
      <c r="N326" s="162" t="inlineStr">
        <is>
          <t>项目建成后，可解决仙龙社区一组至七组712户2889人安全出行问题，其中涉及脱贫户182户646人。</t>
        </is>
      </c>
      <c r="O326" s="162" t="inlineStr">
        <is>
          <t>公益性项目</t>
        </is>
      </c>
      <c r="P326" s="151" t="inlineStr">
        <is>
          <t>712户2889人</t>
        </is>
      </c>
      <c r="Q326" s="151" t="inlineStr">
        <is>
          <t>否</t>
        </is>
      </c>
      <c r="R326" s="151" t="inlineStr">
        <is>
          <t>否</t>
        </is>
      </c>
      <c r="S326" s="151" t="inlineStr">
        <is>
          <t>否</t>
        </is>
      </c>
      <c r="T326" s="151" t="inlineStr">
        <is>
          <t>会泽县农业农村局（人居）</t>
        </is>
      </c>
      <c r="U326" s="151" t="inlineStr">
        <is>
          <t>宝云街道办事处</t>
        </is>
      </c>
      <c r="V326" s="151" t="inlineStr">
        <is>
          <t>是</t>
        </is>
      </c>
      <c r="W326" s="568" t="n">
        <v>46174</v>
      </c>
      <c r="X326" s="569" t="n">
        <v>46387</v>
      </c>
      <c r="Y326" s="151" t="n"/>
      <c r="Z326" s="544" t="n"/>
    </row>
    <row r="327" ht="122" customFormat="1" customHeight="1" s="508">
      <c r="A327" s="151" t="n">
        <v>45</v>
      </c>
      <c r="B327" s="151" t="inlineStr">
        <is>
          <t>乡村建设行动</t>
        </is>
      </c>
      <c r="C327" s="151" t="inlineStr">
        <is>
          <t>人居环境整治</t>
        </is>
      </c>
      <c r="D327" s="151" t="inlineStr">
        <is>
          <t>村容村貌提升</t>
        </is>
      </c>
      <c r="E327" s="151" t="inlineStr">
        <is>
          <t>宝云街道土城社区2026年“千万工程”宜居宜业和美乡村建设项目</t>
        </is>
      </c>
      <c r="F327" s="151" t="inlineStr">
        <is>
          <t>宝云街道</t>
        </is>
      </c>
      <c r="G327" s="151" t="inlineStr">
        <is>
          <t>土城社区一、二、三、六组</t>
        </is>
      </c>
      <c r="H327" s="151" t="inlineStr">
        <is>
          <t>新建</t>
        </is>
      </c>
      <c r="I327" s="162" t="inlineStr">
        <is>
          <t>一组陈家村安装污水管600米钢带波纹管，二组小柳树安装污水管1000米钢带波纹管，三、六组安装污水管1200米钢带波纹管（并入易通河污水主管）。</t>
        </is>
      </c>
      <c r="J327" s="151">
        <f>K327+L327+M327</f>
        <v/>
      </c>
      <c r="K327" s="151" t="n"/>
      <c r="L327" s="151" t="n">
        <v>113</v>
      </c>
      <c r="M327" s="151" t="n"/>
      <c r="N327" s="162" t="inlineStr">
        <is>
          <t>“千万工程”宜居宜业和美乡村建设项目，改善污水管网设施，提升人居环境，改善生活条件，受益辖区涉及农户985户2938人，其中监测户4户18人。</t>
        </is>
      </c>
      <c r="O327" s="162" t="inlineStr">
        <is>
          <t>公益性项目</t>
        </is>
      </c>
      <c r="P327" s="151" t="inlineStr">
        <is>
          <t>420户960人</t>
        </is>
      </c>
      <c r="Q327" s="151" t="inlineStr">
        <is>
          <t>否</t>
        </is>
      </c>
      <c r="R327" s="151" t="inlineStr">
        <is>
          <t>否</t>
        </is>
      </c>
      <c r="S327" s="151" t="inlineStr">
        <is>
          <t>否</t>
        </is>
      </c>
      <c r="T327" s="151" t="inlineStr">
        <is>
          <t>会泽县农业农村局（人居）</t>
        </is>
      </c>
      <c r="U327" s="151" t="inlineStr">
        <is>
          <t>宝云街道办事处</t>
        </is>
      </c>
      <c r="V327" s="151" t="inlineStr">
        <is>
          <t>是</t>
        </is>
      </c>
      <c r="W327" s="568" t="n">
        <v>46174</v>
      </c>
      <c r="X327" s="569" t="n">
        <v>46387</v>
      </c>
      <c r="Y327" s="151" t="n"/>
      <c r="Z327" s="544" t="n"/>
    </row>
    <row r="328" ht="141" customFormat="1" customHeight="1" s="508">
      <c r="A328" s="151" t="n">
        <v>46</v>
      </c>
      <c r="B328" s="151" t="inlineStr">
        <is>
          <t>乡村建设行动</t>
        </is>
      </c>
      <c r="C328" s="151" t="inlineStr">
        <is>
          <t>人居环境整治</t>
        </is>
      </c>
      <c r="D328" s="151" t="inlineStr">
        <is>
          <t>村容村貌提升</t>
        </is>
      </c>
      <c r="E328" s="151" t="inlineStr">
        <is>
          <t>马路乡大坪村2026年“千万工程”宜居宜业和美乡村建设项目</t>
        </is>
      </c>
      <c r="F328" s="151" t="inlineStr">
        <is>
          <t>马路乡</t>
        </is>
      </c>
      <c r="G328" s="151" t="inlineStr">
        <is>
          <t>大坪村</t>
        </is>
      </c>
      <c r="H328" s="151" t="inlineStr">
        <is>
          <t>新建</t>
        </is>
      </c>
      <c r="I328" s="162" t="inlineStr">
        <is>
          <t>1、抽水蹦房到李文树门口道路硬化6209平方米，单价120元/平方米，长2096米，宽3米，20厘米厚C25混凝土浇筑，计划投资82.19万元。2、排水沟盖板120米。沟深0.6米、宽0.4米、壁厚0.15米，沟底0.1米厚，C25混凝土浇筑）计划投资1.32万元。3、涵管40米，计划投资1.18万元。4.砖砌挡墙456立方米。长456米，高1米，底宽1.4米，口宽0.6米，计划投资11.95万元。5.安装太阳能路灯10盏，单价2800元/盏，计划投资3.36万元。</t>
        </is>
      </c>
      <c r="J328" s="151">
        <f>K328+L328+M328</f>
        <v/>
      </c>
      <c r="K328" s="151" t="n"/>
      <c r="L328" s="151" t="n">
        <v>100</v>
      </c>
      <c r="M328" s="151" t="n"/>
      <c r="N328" s="162" t="inlineStr">
        <is>
          <t>通过“马路乡大坪村“千万工程”示范村建设项目，提升人居环境，改善生活条件，受益辖区内农户287户1223人（其中脱贫户184户807人，“三类监测对象”28户139人）。</t>
        </is>
      </c>
      <c r="O328" s="162" t="inlineStr">
        <is>
          <t>公益性项目</t>
        </is>
      </c>
      <c r="P328" s="151" t="inlineStr">
        <is>
          <t>287户1223人</t>
        </is>
      </c>
      <c r="Q328" s="151" t="inlineStr">
        <is>
          <t>否</t>
        </is>
      </c>
      <c r="R328" s="151" t="inlineStr">
        <is>
          <t>否</t>
        </is>
      </c>
      <c r="S328" s="151" t="inlineStr">
        <is>
          <t>否</t>
        </is>
      </c>
      <c r="T328" s="151" t="inlineStr">
        <is>
          <t>会泽县农业农村局（人居）</t>
        </is>
      </c>
      <c r="U328" s="151" t="inlineStr">
        <is>
          <t>马路乡人民政府</t>
        </is>
      </c>
      <c r="V328" s="151" t="inlineStr">
        <is>
          <t>是</t>
        </is>
      </c>
      <c r="W328" s="568" t="n">
        <v>46174</v>
      </c>
      <c r="X328" s="569" t="n">
        <v>46387</v>
      </c>
      <c r="Y328" s="151" t="n"/>
      <c r="Z328" s="544" t="n"/>
    </row>
    <row r="329" ht="176" customFormat="1" customHeight="1" s="508">
      <c r="A329" s="151" t="n">
        <v>47</v>
      </c>
      <c r="B329" s="151" t="inlineStr">
        <is>
          <t>乡村建设行动</t>
        </is>
      </c>
      <c r="C329" s="151" t="inlineStr">
        <is>
          <t>人居环境整治</t>
        </is>
      </c>
      <c r="D329" s="151" t="inlineStr">
        <is>
          <t>村容村貌提升</t>
        </is>
      </c>
      <c r="E329" s="151" t="inlineStr">
        <is>
          <t>马路乡马路村2026年“千万工程”宜居宜业和美乡村建设项目</t>
        </is>
      </c>
      <c r="F329" s="151" t="inlineStr">
        <is>
          <t>马路乡</t>
        </is>
      </c>
      <c r="G329" s="151" t="inlineStr">
        <is>
          <t>马路</t>
        </is>
      </c>
      <c r="H329" s="151" t="inlineStr">
        <is>
          <t>新建</t>
        </is>
      </c>
      <c r="I329" s="522" t="inlineStr">
        <is>
          <t>1、安装太阳能路灯136盏，单价3000元/盏，计划投资41万元；2.路硬化长1490米，宽3米，面积4470平方米，20厘米厚C25混凝土浇筑，单价120元/平方米，计划投资59万元。其中（排水沟项目计划投资10万元：1、马路小组做排水沟从谭家背后至岔沟长150米，宽1.5米，计划投资5万元；2、从唐家门口至大桥旁边长150米，宽2米，计划投资5万元。道路硬化项目：1、罗院小组道路硬化长900米，宽3米，面积2700平方米，20厘米厚C25混凝土浇筑，单价120元/平方米，计划投资32.4万元。2、马路小组道路硬化项目长350米，宽3米，面积1050平方米，20厘米厚C25混凝土浇筑，单价120元/平方米，计划投资12.6万元。）</t>
        </is>
      </c>
      <c r="J329" s="151">
        <f>K329+L329+M329</f>
        <v/>
      </c>
      <c r="K329" s="151" t="n"/>
      <c r="L329" s="151" t="n">
        <v>100</v>
      </c>
      <c r="M329" s="151" t="n"/>
      <c r="N329" s="162" t="inlineStr">
        <is>
          <t>通过马路乡“马路村2026年基础设施建设完善项目”提升人居环境，改善生活条件，受益辖区内农户450户1650人（其中脱贫户284户1087人，“三类监测对象”46户148人）。</t>
        </is>
      </c>
      <c r="O329" s="162" t="inlineStr">
        <is>
          <t>公益性项目</t>
        </is>
      </c>
      <c r="P329" s="151" t="n">
        <v>1650</v>
      </c>
      <c r="Q329" s="151" t="inlineStr">
        <is>
          <t>否</t>
        </is>
      </c>
      <c r="R329" s="151" t="inlineStr">
        <is>
          <t>否</t>
        </is>
      </c>
      <c r="S329" s="151" t="inlineStr">
        <is>
          <t>否</t>
        </is>
      </c>
      <c r="T329" s="151" t="inlineStr">
        <is>
          <t>会泽县农业农村局（人居）</t>
        </is>
      </c>
      <c r="U329" s="151" t="inlineStr">
        <is>
          <t>马路乡人民政府</t>
        </is>
      </c>
      <c r="V329" s="151" t="inlineStr">
        <is>
          <t>是</t>
        </is>
      </c>
      <c r="W329" s="568" t="n">
        <v>46175</v>
      </c>
      <c r="X329" s="569" t="n">
        <v>46387</v>
      </c>
      <c r="Y329" s="151" t="n"/>
      <c r="Z329" s="544" t="n"/>
    </row>
    <row r="330" ht="112" customFormat="1" customHeight="1" s="508">
      <c r="A330" s="151" t="n">
        <v>48</v>
      </c>
      <c r="B330" s="151" t="inlineStr">
        <is>
          <t>乡村建设行动</t>
        </is>
      </c>
      <c r="C330" s="151" t="inlineStr">
        <is>
          <t>人居环境整治</t>
        </is>
      </c>
      <c r="D330" s="151" t="inlineStr">
        <is>
          <t>村容村貌提升</t>
        </is>
      </c>
      <c r="E330" s="151" t="inlineStr">
        <is>
          <t>马路乡八道拐村2026年“千万工程”宜居宜业和美乡村建设项目</t>
        </is>
      </c>
      <c r="F330" s="151" t="inlineStr">
        <is>
          <t>马路乡</t>
        </is>
      </c>
      <c r="G330" s="151" t="inlineStr">
        <is>
          <t>八道拐村</t>
        </is>
      </c>
      <c r="H330" s="151" t="inlineStr">
        <is>
          <t>新建</t>
        </is>
      </c>
      <c r="I330" s="162" t="inlineStr">
        <is>
          <t>1、祖正聪门口至大田脑包门口道路硬化6300平方米，长2100米，宽3米，20厘米厚C25混凝土浇筑，单价120元/平方米，计划投资83万元。2、砖砌挡墙526立方米。长526米，高1米，底宽1.4米，口宽0.6米，计划投资13.78万元。3、安装路灯15盏，单价2800元/盏，计划投资4.2万元。</t>
        </is>
      </c>
      <c r="J330" s="151">
        <f>K330+L330+M330</f>
        <v/>
      </c>
      <c r="K330" s="151" t="n"/>
      <c r="L330" s="151" t="n">
        <v>100</v>
      </c>
      <c r="M330" s="151" t="n"/>
      <c r="N330" s="162" t="inlineStr">
        <is>
          <t>“通过马路乡八道拐村“千万工程”示范村建设项目，提升人居环境，改善生活条件受益辖区内农户165户629人（其中脱贫户136户568人，“三类监测对象”23户101人）</t>
        </is>
      </c>
      <c r="O330" s="162" t="inlineStr">
        <is>
          <t>公益性项目</t>
        </is>
      </c>
      <c r="P330" s="151" t="inlineStr">
        <is>
          <t>165户629人</t>
        </is>
      </c>
      <c r="Q330" s="151" t="inlineStr">
        <is>
          <t>否</t>
        </is>
      </c>
      <c r="R330" s="151" t="inlineStr">
        <is>
          <t>否</t>
        </is>
      </c>
      <c r="S330" s="151" t="inlineStr">
        <is>
          <t>否</t>
        </is>
      </c>
      <c r="T330" s="151" t="inlineStr">
        <is>
          <t>会泽县农业农村局（人居）</t>
        </is>
      </c>
      <c r="U330" s="151" t="inlineStr">
        <is>
          <t>马路乡人民政府</t>
        </is>
      </c>
      <c r="V330" s="151" t="inlineStr">
        <is>
          <t>是</t>
        </is>
      </c>
      <c r="W330" s="568" t="n">
        <v>46174</v>
      </c>
      <c r="X330" s="569" t="n">
        <v>46387</v>
      </c>
      <c r="Y330" s="151" t="n"/>
      <c r="Z330" s="544" t="n"/>
    </row>
    <row r="331" ht="176" customFormat="1" customHeight="1" s="508">
      <c r="A331" s="151" t="n">
        <v>49</v>
      </c>
      <c r="B331" s="151" t="inlineStr">
        <is>
          <t>乡村建设行动</t>
        </is>
      </c>
      <c r="C331" s="151" t="inlineStr">
        <is>
          <t>人居环境整治</t>
        </is>
      </c>
      <c r="D331" s="151" t="inlineStr">
        <is>
          <t>村容村貌提升</t>
        </is>
      </c>
      <c r="E331" s="151" t="inlineStr">
        <is>
          <t>火红乡龙树村2026年“千万工程”宜居宜业和美乡村建设项目</t>
        </is>
      </c>
      <c r="F331" s="151" t="inlineStr">
        <is>
          <t>火红乡</t>
        </is>
      </c>
      <c r="G331" s="151" t="inlineStr">
        <is>
          <t>龙树村</t>
        </is>
      </c>
      <c r="H331" s="151" t="inlineStr">
        <is>
          <t>新建</t>
        </is>
      </c>
      <c r="I331" s="162" t="inlineStr">
        <is>
          <t>一、在花石小组从溜口脑包到王家拾家硬化村内道路长2350米，在大箐小组从大脑包到徐道升家硬化村内道路246米，合计2596米，均宽3.5米，厚0.2米，C25混凝土，共9086平方米，单价120元/平方米，计划投资109.02万元.
二、在花石小组从王会田家到王方靖家硬化村内道路450米，在大箐小组从大脑包路口到代美长家硬化村内道路1140米，合计1590米，C25混凝土，均宽1.5米，厚0.1米，共2385平方米，单价70元/平方米，计划投资16.7万元.
三、花石小组徐家沟边建挡墙110立方米，480元/立方米，合计5.28万元。</t>
        </is>
      </c>
      <c r="J331" s="151">
        <f>K331+L331+M331</f>
        <v/>
      </c>
      <c r="K331" s="151" t="n"/>
      <c r="L331" s="151" t="n">
        <v>131</v>
      </c>
      <c r="M331" s="151" t="n"/>
      <c r="N331" s="162" t="inlineStr">
        <is>
          <t>通过实施本项目，提升人居环境，方便群众出行受益110户452人，其中覆盖三类监测对象8户28人，补齐农村环境基础设施建设短板，有效的巩固拓展脱贫攻坚成果，落实乡村振兴战略，提高项目区人居环境。</t>
        </is>
      </c>
      <c r="O331" s="162" t="inlineStr">
        <is>
          <t>公益性项目</t>
        </is>
      </c>
      <c r="P331" s="151" t="inlineStr">
        <is>
          <t>110户452人</t>
        </is>
      </c>
      <c r="Q331" s="151" t="inlineStr">
        <is>
          <t>否</t>
        </is>
      </c>
      <c r="R331" s="151" t="inlineStr">
        <is>
          <t>否</t>
        </is>
      </c>
      <c r="S331" s="151" t="inlineStr">
        <is>
          <t>否</t>
        </is>
      </c>
      <c r="T331" s="151" t="inlineStr">
        <is>
          <t>会泽县农业农村局（人居）</t>
        </is>
      </c>
      <c r="U331" s="151" t="inlineStr">
        <is>
          <t>火红乡人民政府</t>
        </is>
      </c>
      <c r="V331" s="151" t="inlineStr">
        <is>
          <t>是</t>
        </is>
      </c>
      <c r="W331" s="568" t="n">
        <v>46175</v>
      </c>
      <c r="X331" s="569" t="n">
        <v>46387</v>
      </c>
      <c r="Y331" s="151" t="n"/>
      <c r="Z331" s="544" t="n"/>
    </row>
    <row r="332" ht="131" customFormat="1" customHeight="1" s="508">
      <c r="A332" s="151" t="n">
        <v>50</v>
      </c>
      <c r="B332" s="151" t="inlineStr">
        <is>
          <t>乡村建设行动</t>
        </is>
      </c>
      <c r="C332" s="151" t="inlineStr">
        <is>
          <t>人居环境整治</t>
        </is>
      </c>
      <c r="D332" s="151" t="inlineStr">
        <is>
          <t>村容村貌提升</t>
        </is>
      </c>
      <c r="E332" s="151" t="inlineStr">
        <is>
          <t>田坝乡鱼塘村2026年“千万工程”宜居宜业和美乡村建设项目</t>
        </is>
      </c>
      <c r="F332" s="151" t="inlineStr">
        <is>
          <t>田坝乡</t>
        </is>
      </c>
      <c r="G332" s="151" t="inlineStr">
        <is>
          <t>鱼塘村</t>
        </is>
      </c>
      <c r="H332" s="151" t="inlineStr">
        <is>
          <t>新建</t>
        </is>
      </c>
      <c r="I332" s="162" t="inlineStr">
        <is>
          <t>在会泽县田坝乡鱼塘村投入210万元实施鱼塘村4组（鱼塘边小组）人居环境提升整治建设项目，建设内容：
1.维修及硬化村内道路共计长2100米、均宽3.5米，7700平方米，C25砼浇筑厚0.2米；2.村庄人居环境综合整治提升8000平方米；3.新建M7.5浆砌石挡墙1200立方米；4.新建排水沟350立方米；5.安装太阳能路灯60盏；6.建设小型“三格化粪池”20座，240L垃圾桶50个。</t>
        </is>
      </c>
      <c r="J332" s="151">
        <f>K332+L332+M332</f>
        <v/>
      </c>
      <c r="K332" s="151" t="n"/>
      <c r="L332" s="151" t="n">
        <v>210</v>
      </c>
      <c r="M332" s="151" t="n"/>
      <c r="N332" s="162" t="inlineStr">
        <is>
          <t>有效改善群众出行条件、扎实治理村庄脏、乱、差现象，改善居住生活环境和村容村貌，提升乡村新形象。受益人数215户890人，脱贫户29户107人，三类监测对象4户12人，边缘户2户7人。</t>
        </is>
      </c>
      <c r="O332" s="162" t="inlineStr">
        <is>
          <t>公益性项目</t>
        </is>
      </c>
      <c r="P332" s="151" t="inlineStr">
        <is>
          <t>215户890人</t>
        </is>
      </c>
      <c r="Q332" s="151" t="inlineStr">
        <is>
          <t>否</t>
        </is>
      </c>
      <c r="R332" s="151" t="inlineStr">
        <is>
          <t>否</t>
        </is>
      </c>
      <c r="S332" s="151" t="inlineStr">
        <is>
          <t>否</t>
        </is>
      </c>
      <c r="T332" s="151" t="inlineStr">
        <is>
          <t>会泽县农业农村局（人居）</t>
        </is>
      </c>
      <c r="U332" s="151" t="inlineStr">
        <is>
          <t>田坝乡人民政府</t>
        </is>
      </c>
      <c r="V332" s="151" t="inlineStr">
        <is>
          <t>是</t>
        </is>
      </c>
      <c r="W332" s="568" t="n">
        <v>46174</v>
      </c>
      <c r="X332" s="569" t="n">
        <v>46387</v>
      </c>
      <c r="Y332" s="151" t="n"/>
      <c r="Z332" s="544" t="n"/>
    </row>
    <row r="333" ht="183" customFormat="1" customHeight="1" s="508">
      <c r="A333" s="151" t="n">
        <v>51</v>
      </c>
      <c r="B333" s="151" t="inlineStr">
        <is>
          <t>乡村建设行动</t>
        </is>
      </c>
      <c r="C333" s="151" t="inlineStr">
        <is>
          <t>人居环境整治</t>
        </is>
      </c>
      <c r="D333" s="151" t="inlineStr">
        <is>
          <t>村容村貌提升</t>
        </is>
      </c>
      <c r="E333" s="151" t="inlineStr">
        <is>
          <t>矿山镇扯落村2026年“千万工程”宜居宜业和美乡村建设项目</t>
        </is>
      </c>
      <c r="F333" s="151" t="inlineStr">
        <is>
          <t>矿山镇</t>
        </is>
      </c>
      <c r="G333" s="151" t="inlineStr">
        <is>
          <t>扯落村</t>
        </is>
      </c>
      <c r="H333" s="151" t="inlineStr">
        <is>
          <t>新建</t>
        </is>
      </c>
      <c r="I333" s="524" t="inlineStr">
        <is>
          <t>1.道路硬化，包包上小组至岩脑包4米宽800米，陈家村小组至脑包上4米宽600米，草坪子小组4米宽1200米，小店子小组4米宽200米，半山小组4米宽200米、用25厘米厚C25混凝土道路12000平方米；2、不锈钢护栏500米；3、增设垃圾处理钩背箱20个；4、安装污水管道DN300双壁波纹管道2400米PVC110管道4200米（其中小店子小组DN300双壁波纹管道300米PVC110管道800米、箐头小组DN300双壁波纹管道300米PVC110管道700米、店子小组DN300双壁波纹管道300米PVC110管道600米、半山小组DN300双壁波纹管道300米PVC110管道500米、中良子小组DN300双壁波纹管道300米PVC110管道700米、陈家村小组DN300双壁波纹管道300米PVC110管道500米、羊洞沟小组DN300双壁波纹管道300米PVC110管道400米）三格化粪池8个（包含小店子小组80立方米、草坪子小组70立方米、箐头小组70立方米、店子小组60立方米、半山小组70立方米、陈家村小组50立方米、中良子小组70立方米、羊洞沟小组40立方米）。</t>
        </is>
      </c>
      <c r="J333" s="151">
        <f>K333+L333+M333</f>
        <v/>
      </c>
      <c r="K333" s="151" t="n"/>
      <c r="L333" s="151" t="n">
        <v>300</v>
      </c>
      <c r="M333" s="151" t="n"/>
      <c r="N333" s="162" t="inlineStr">
        <is>
          <t>项目建设有利于促进实施乡村振兴战略“产业兴旺、生态宜居、乡风文明、治理有效、生活富裕”的总要求，对改善生态环境，实现农村美，促进乡风文明，提升村民素质，加强村容、村貌整治，实现农村社会和环境有效治理具有积极而现实意义，受益632户2148人。</t>
        </is>
      </c>
      <c r="O333" s="162" t="inlineStr">
        <is>
          <t>公益性项目</t>
        </is>
      </c>
      <c r="P333" s="151" t="inlineStr">
        <is>
          <t>632户2148人</t>
        </is>
      </c>
      <c r="Q333" s="151" t="inlineStr">
        <is>
          <t>否</t>
        </is>
      </c>
      <c r="R333" s="151" t="inlineStr">
        <is>
          <t>否</t>
        </is>
      </c>
      <c r="S333" s="151" t="inlineStr">
        <is>
          <t>否</t>
        </is>
      </c>
      <c r="T333" s="151" t="inlineStr">
        <is>
          <t>会泽县农业农村局（人居）</t>
        </is>
      </c>
      <c r="U333" s="151" t="inlineStr">
        <is>
          <t>矿山镇人民政府</t>
        </is>
      </c>
      <c r="V333" s="151" t="inlineStr">
        <is>
          <t>是</t>
        </is>
      </c>
      <c r="W333" s="568" t="n">
        <v>46174</v>
      </c>
      <c r="X333" s="569" t="n">
        <v>46387</v>
      </c>
      <c r="Y333" s="151" t="n"/>
      <c r="Z333" s="544" t="n"/>
    </row>
    <row r="334" ht="113" customFormat="1" customHeight="1" s="508">
      <c r="A334" s="151" t="n">
        <v>52</v>
      </c>
      <c r="B334" s="151" t="inlineStr">
        <is>
          <t>乡村建设行动</t>
        </is>
      </c>
      <c r="C334" s="151" t="inlineStr">
        <is>
          <t>人居环境整治</t>
        </is>
      </c>
      <c r="D334" s="151" t="inlineStr">
        <is>
          <t>村容村貌提升</t>
        </is>
      </c>
      <c r="E334" s="151" t="inlineStr">
        <is>
          <t>雨碌乡白彝村2026年“千万工程”宜居宜业和美乡村建设项目</t>
        </is>
      </c>
      <c r="F334" s="151" t="inlineStr">
        <is>
          <t>雨碌乡</t>
        </is>
      </c>
      <c r="G334" s="151" t="inlineStr">
        <is>
          <t>白彝村</t>
        </is>
      </c>
      <c r="H334" s="151" t="inlineStr">
        <is>
          <t>新建</t>
        </is>
      </c>
      <c r="I334" s="162" t="inlineStr">
        <is>
          <t>1.硬化道路3千米（起点云雨路至终点大沙地），均宽4米，采用C30混凝土浇灌，厚0.2米，预算168万元；2.砂砖支砌挡土墙300立方米，高0.8米，宽20厘米，预算14万元。</t>
        </is>
      </c>
      <c r="J334" s="151">
        <f>K334+L334+M334</f>
        <v/>
      </c>
      <c r="K334" s="151" t="n"/>
      <c r="L334" s="151" t="n">
        <v>182</v>
      </c>
      <c r="M334" s="151" t="n"/>
      <c r="N334" s="162" t="inlineStr">
        <is>
          <t>一是提升大地头小组人居环境问题，惠及该小组83户283人，其中低收入群体3户9人。二是解决大地头小组群众出行难问题，惠及该小组83户283人，其中低收入群体3户9人。三是提升村容村貌打下基础。</t>
        </is>
      </c>
      <c r="O334" s="162" t="inlineStr">
        <is>
          <t>公益性项目</t>
        </is>
      </c>
      <c r="P334" s="151" t="inlineStr">
        <is>
          <t>83户283人</t>
        </is>
      </c>
      <c r="Q334" s="151" t="inlineStr">
        <is>
          <t>否</t>
        </is>
      </c>
      <c r="R334" s="151" t="inlineStr">
        <is>
          <t>否</t>
        </is>
      </c>
      <c r="S334" s="151" t="inlineStr">
        <is>
          <t>否</t>
        </is>
      </c>
      <c r="T334" s="151" t="inlineStr">
        <is>
          <t>会泽县农业农村局（人居）</t>
        </is>
      </c>
      <c r="U334" s="151" t="inlineStr">
        <is>
          <t>雨碌乡人民政府</t>
        </is>
      </c>
      <c r="V334" s="151" t="inlineStr">
        <is>
          <t>是</t>
        </is>
      </c>
      <c r="W334" s="568" t="n">
        <v>46174</v>
      </c>
      <c r="X334" s="569" t="n">
        <v>46387</v>
      </c>
      <c r="Y334" s="151" t="n"/>
      <c r="Z334" s="544" t="n"/>
    </row>
    <row r="335" ht="175" customFormat="1" customHeight="1" s="508">
      <c r="A335" s="151" t="n">
        <v>53</v>
      </c>
      <c r="B335" s="151" t="inlineStr">
        <is>
          <t>乡村建设行动</t>
        </is>
      </c>
      <c r="C335" s="151" t="inlineStr">
        <is>
          <t>人居环境整治</t>
        </is>
      </c>
      <c r="D335" s="151" t="inlineStr">
        <is>
          <t>村容村貌提升</t>
        </is>
      </c>
      <c r="E335" s="151" t="inlineStr">
        <is>
          <t>雨碌乡雨碌村2026年“千万工程”宜居宜业和美乡村建设项目</t>
        </is>
      </c>
      <c r="F335" s="151" t="inlineStr">
        <is>
          <t>雨碌乡</t>
        </is>
      </c>
      <c r="G335" s="151" t="inlineStr">
        <is>
          <t>雨碌村</t>
        </is>
      </c>
      <c r="H335" s="151" t="inlineStr">
        <is>
          <t>新建</t>
        </is>
      </c>
      <c r="I335" s="162" t="inlineStr">
        <is>
          <t>1.村内道路硬化：大杉树小组2000米、土灰山小组500米、陡红坪子小组800米、均宽4米（采用10厘米砂砾石垫层+20厘米厚C30混凝土路面，路面刻纹、切缝及沥青填充，含路基调形、土方开挖碾压等），预算184.8万元；2.土灰山污水管网安装400米，1立方米沉淀池8个（采用DN300双壁波纹管用于集中收集较大区域污水、沉淀池采用砖砌沉淀池，含土方开挖、搬运回填、）预算51.2万元。</t>
        </is>
      </c>
      <c r="J335" s="151">
        <f>K335+L335+M335</f>
        <v/>
      </c>
      <c r="K335" s="151" t="n"/>
      <c r="L335" s="151" t="n">
        <v>236</v>
      </c>
      <c r="M335" s="151" t="n"/>
      <c r="N335" s="524" t="inlineStr">
        <is>
          <t>项目具有良好的社会效益、生态效益和潜在的经济效益。社会效益上，能提升村民生活质量，增强村民的幸福感和满意度，促进乡村文明建设，同时在项目建设和运维过程中创造就业机会，带动当地经济发展。生态效益方面，有效减少污水排放对环境的污染，保护牛栏江敏感区的生态环境，改善农村生态景观，促进生态系统的良性循环。虽然项目本身不产生直接经济效益，但通过改善环境，可提升土地价值，吸引投资，促进农村产业发展，如发展乡村旅游、特色农业等，从而带来间接的经济效益，项目收益116户脱贫户，450人，边缘易致贫户1户14人。</t>
        </is>
      </c>
      <c r="O335" s="162" t="inlineStr">
        <is>
          <t>公益性项目</t>
        </is>
      </c>
      <c r="P335" s="151" t="inlineStr">
        <is>
          <t>116户450人</t>
        </is>
      </c>
      <c r="Q335" s="151" t="inlineStr">
        <is>
          <t>否</t>
        </is>
      </c>
      <c r="R335" s="151" t="inlineStr">
        <is>
          <t>否</t>
        </is>
      </c>
      <c r="S335" s="151" t="inlineStr">
        <is>
          <t>否</t>
        </is>
      </c>
      <c r="T335" s="151" t="inlineStr">
        <is>
          <t>会泽县农业农村局（人居）</t>
        </is>
      </c>
      <c r="U335" s="151" t="inlineStr">
        <is>
          <t>雨碌乡人民政府</t>
        </is>
      </c>
      <c r="V335" s="151" t="inlineStr">
        <is>
          <t>是</t>
        </is>
      </c>
      <c r="W335" s="568" t="n">
        <v>46174</v>
      </c>
      <c r="X335" s="569" t="n">
        <v>46387</v>
      </c>
      <c r="Y335" s="151" t="n"/>
      <c r="Z335" s="544" t="n"/>
    </row>
    <row r="336" ht="126" customFormat="1" customHeight="1" s="508">
      <c r="A336" s="151" t="n">
        <v>54</v>
      </c>
      <c r="B336" s="151" t="inlineStr">
        <is>
          <t>乡村建设行动</t>
        </is>
      </c>
      <c r="C336" s="151" t="inlineStr">
        <is>
          <t>人居环境整治</t>
        </is>
      </c>
      <c r="D336" s="151" t="inlineStr">
        <is>
          <t>村容村貌提升</t>
        </is>
      </c>
      <c r="E336" s="151" t="inlineStr">
        <is>
          <t>雨碌乡铁厂村2026年“千万工程”宜居宜业和美乡村建设项目</t>
        </is>
      </c>
      <c r="F336" s="151" t="inlineStr">
        <is>
          <t>雨碌乡</t>
        </is>
      </c>
      <c r="G336" s="151" t="inlineStr">
        <is>
          <t>铁厂村</t>
        </is>
      </c>
      <c r="H336" s="151" t="inlineStr">
        <is>
          <t>新建</t>
        </is>
      </c>
      <c r="I336" s="162" t="inlineStr">
        <is>
          <t>1.道路工程：村庄道路硬化2000米，宽4.5米；挡墙1000立方米，高2米，宽1米，收口40公分，涵管200米。2.亮化工程：2000米村内道路亮化，路灯15盏。3.人居环境整治：垃圾箱20个，在尹家村小组和老梨树小组分别新建50立方米污水集中处理池1个，DN200污水管4000米，DN100污水管2000米。</t>
        </is>
      </c>
      <c r="J336" s="151">
        <f>K336+L336+M336</f>
        <v/>
      </c>
      <c r="K336" s="151" t="n"/>
      <c r="L336" s="151" t="n">
        <v>210</v>
      </c>
      <c r="M336" s="151" t="n"/>
      <c r="N336" s="162" t="inlineStr">
        <is>
          <t>一是提升尹家村、老梨树小组人居环境问题，惠及该小组190户651人，其中低收入群体8户24人。二是解决尹家村、老梨树小组群众出行难问题，惠及该小组190户651人，其中低收入群体8户24人。三是提升村容村貌打下基础。</t>
        </is>
      </c>
      <c r="O336" s="162" t="inlineStr">
        <is>
          <t>公益性项目</t>
        </is>
      </c>
      <c r="P336" s="151" t="inlineStr">
        <is>
          <t>190户651人</t>
        </is>
      </c>
      <c r="Q336" s="151" t="inlineStr">
        <is>
          <t>否</t>
        </is>
      </c>
      <c r="R336" s="151" t="inlineStr">
        <is>
          <t>否</t>
        </is>
      </c>
      <c r="S336" s="151" t="inlineStr">
        <is>
          <t>否</t>
        </is>
      </c>
      <c r="T336" s="151" t="inlineStr">
        <is>
          <t>会泽县农业农村局（人居）</t>
        </is>
      </c>
      <c r="U336" s="151" t="inlineStr">
        <is>
          <t>雨碌乡人民政府</t>
        </is>
      </c>
      <c r="V336" s="151" t="inlineStr">
        <is>
          <t>是</t>
        </is>
      </c>
      <c r="W336" s="568" t="n">
        <v>46174</v>
      </c>
      <c r="X336" s="569" t="n">
        <v>46387</v>
      </c>
      <c r="Y336" s="151" t="n"/>
      <c r="Z336" s="544" t="n"/>
    </row>
    <row r="337" ht="112" customFormat="1" customHeight="1" s="508">
      <c r="A337" s="151" t="n">
        <v>55</v>
      </c>
      <c r="B337" s="151" t="inlineStr">
        <is>
          <t>乡村建设行动</t>
        </is>
      </c>
      <c r="C337" s="151" t="inlineStr">
        <is>
          <t>人居环境整治</t>
        </is>
      </c>
      <c r="D337" s="151" t="inlineStr">
        <is>
          <t>村容村貌提升</t>
        </is>
      </c>
      <c r="E337" s="151" t="inlineStr">
        <is>
          <t>大海乡绿荫塘村2026年“千万工程”宜居宜业和美乡村建设项目</t>
        </is>
      </c>
      <c r="F337" s="151" t="inlineStr">
        <is>
          <t>大海乡</t>
        </is>
      </c>
      <c r="G337" s="151" t="inlineStr">
        <is>
          <t>绿荫塘村</t>
        </is>
      </c>
      <c r="H337" s="151" t="inlineStr">
        <is>
          <t>新建</t>
        </is>
      </c>
      <c r="I337" s="162" t="inlineStr">
        <is>
          <t>在绿荫塘村李家村小组、师家村小组、七家院小组村内道路硬化10000平方米，C25砼厚0.2米，120元/平方米，总造价120万元。在七家院小组、师家村小组内新建C25砼挡墙2000立方米，每立方600元，总造价120万元。</t>
        </is>
      </c>
      <c r="J337" s="151">
        <f>K337+L337+M337</f>
        <v/>
      </c>
      <c r="K337" s="151" t="n"/>
      <c r="L337" s="151" t="n">
        <v>240</v>
      </c>
      <c r="M337" s="151" t="n"/>
      <c r="N337" s="162" t="inlineStr">
        <is>
          <t>通过实施道路、挡墙等基础设施，人居环境得到进一步改善，更方便群众出行。受益群众238户846人（其中脱贫户40户154人，三类监测对象10户30人）。</t>
        </is>
      </c>
      <c r="O337" s="162" t="inlineStr">
        <is>
          <t>公益性项目</t>
        </is>
      </c>
      <c r="P337" s="151" t="inlineStr">
        <is>
          <t>238户846人</t>
        </is>
      </c>
      <c r="Q337" s="151" t="inlineStr">
        <is>
          <t>否</t>
        </is>
      </c>
      <c r="R337" s="151" t="inlineStr">
        <is>
          <t>否</t>
        </is>
      </c>
      <c r="S337" s="151" t="inlineStr">
        <is>
          <t>否</t>
        </is>
      </c>
      <c r="T337" s="151" t="inlineStr">
        <is>
          <t>会泽县农业农村局（人居）</t>
        </is>
      </c>
      <c r="U337" s="151" t="inlineStr">
        <is>
          <t>大海乡人民政府</t>
        </is>
      </c>
      <c r="V337" s="151" t="inlineStr">
        <is>
          <t>是</t>
        </is>
      </c>
      <c r="W337" s="540" t="n">
        <v>46023</v>
      </c>
      <c r="X337" s="541" t="n">
        <v>46387</v>
      </c>
      <c r="Y337" s="151" t="n"/>
      <c r="Z337" s="544" t="n"/>
    </row>
    <row r="338" ht="123" customFormat="1" customHeight="1" s="508">
      <c r="A338" s="151" t="n">
        <v>56</v>
      </c>
      <c r="B338" s="151" t="inlineStr">
        <is>
          <t>乡村建设行动</t>
        </is>
      </c>
      <c r="C338" s="151" t="inlineStr">
        <is>
          <t>人居环境整治</t>
        </is>
      </c>
      <c r="D338" s="151" t="inlineStr">
        <is>
          <t>村容村貌提升</t>
        </is>
      </c>
      <c r="E338" s="151" t="inlineStr">
        <is>
          <t>大海乡二道坪村2026年“千万工程”宜居宜业和美乡村建设项目</t>
        </is>
      </c>
      <c r="F338" s="151" t="inlineStr">
        <is>
          <t>大海乡</t>
        </is>
      </c>
      <c r="G338" s="151" t="inlineStr">
        <is>
          <t>二道坪村</t>
        </is>
      </c>
      <c r="H338" s="151" t="inlineStr">
        <is>
          <t>新建</t>
        </is>
      </c>
      <c r="I338" s="162" t="inlineStr">
        <is>
          <t>岩头一组、二组村内道路从李冬元门前到李井元后面硬化10000平方米，从沟边公路到李平元门口硬化4000平方米，合计村内道路硬化14000平方米，C25砼厚0.2米，120元/平方米，总造价168万元。二道坪小组内新建30*30*30厘米三面光水沟1200米，C25砼挡墙2000立方米，每立方600元，总造价132万元。</t>
        </is>
      </c>
      <c r="J338" s="151">
        <f>K338+L338+M338</f>
        <v/>
      </c>
      <c r="K338" s="151" t="n"/>
      <c r="L338" s="151" t="n">
        <v>300</v>
      </c>
      <c r="M338" s="151" t="n"/>
      <c r="N338" s="162" t="inlineStr">
        <is>
          <t>通过实施道路、挡墙等基础设施，人居环境得到进一步改善，更方便群众出行。受益农户96户261人出行（其中脱贫户23户83人，三类监测对象8户26人）</t>
        </is>
      </c>
      <c r="O338" s="162" t="inlineStr">
        <is>
          <t>公益性项目</t>
        </is>
      </c>
      <c r="P338" s="151" t="inlineStr">
        <is>
          <t>96户261人</t>
        </is>
      </c>
      <c r="Q338" s="151" t="inlineStr">
        <is>
          <t>否</t>
        </is>
      </c>
      <c r="R338" s="151" t="inlineStr">
        <is>
          <t>否</t>
        </is>
      </c>
      <c r="S338" s="151" t="inlineStr">
        <is>
          <t>否</t>
        </is>
      </c>
      <c r="T338" s="151" t="inlineStr">
        <is>
          <t>会泽县农业农村局（人居）</t>
        </is>
      </c>
      <c r="U338" s="151" t="inlineStr">
        <is>
          <t>大海乡人民政府</t>
        </is>
      </c>
      <c r="V338" s="151" t="inlineStr">
        <is>
          <t>是</t>
        </is>
      </c>
      <c r="W338" s="540" t="n">
        <v>46023</v>
      </c>
      <c r="X338" s="541" t="n">
        <v>46387</v>
      </c>
      <c r="Y338" s="151" t="n"/>
      <c r="Z338" s="544" t="n"/>
    </row>
    <row r="339" ht="213" customFormat="1" customHeight="1" s="508">
      <c r="A339" s="151" t="n">
        <v>57</v>
      </c>
      <c r="B339" s="151" t="inlineStr">
        <is>
          <t>乡村建设行动</t>
        </is>
      </c>
      <c r="C339" s="151" t="inlineStr">
        <is>
          <t>人居环境整治</t>
        </is>
      </c>
      <c r="D339" s="151" t="inlineStr">
        <is>
          <t>村容村貌提升</t>
        </is>
      </c>
      <c r="E339" s="151" t="inlineStr">
        <is>
          <t>五星乡黑土村“千万工程”示范村建设项目</t>
        </is>
      </c>
      <c r="F339" s="151" t="inlineStr">
        <is>
          <t>五星乡</t>
        </is>
      </c>
      <c r="G339" s="151" t="inlineStr">
        <is>
          <t>黑土村</t>
        </is>
      </c>
      <c r="H339" s="151" t="inlineStr">
        <is>
          <t>新建</t>
        </is>
      </c>
      <c r="I339" s="524" t="inlineStr">
        <is>
          <t>1.硬化黑土关家沟至工业园区乡村道路，长3640米（赵家沟链接路段140米）、均宽6米、总面积21840平方米，150元/平方米，计划投资327.6万元。2.工业园区大道至小铺子道路硬化路段长620米、均5米、总面积3100平方米，铺设沥青路面（水稳层20厘米、沥青7厘米），150元/平方米，计划投资46.5万元。3.0.4米×0.3米单面排水沟2550米、双面排水沟1020米，总长4590米，沟盖板1020米，计划投资60.18万元。4.挡墙220立方米。计划投资8.36万元。5、涵洞4道，计划投资8.36万元。6.行道树600棵，计划投资24万元。7.亮化200盏，计划投资50万元。8.村内道路硬化8333平方米（C30，20厘米厚），投资100万元。9.人居环境提升DN300双臂波纹管1000米投资30万元。10.两污治理：入户管网工程（DN200PVC接户管3000米）投资60万元，接户管检查井200座投资16万元，户外排水工程（DN300主管钢带增强管1600米投资45万元，φ700塑料检查井40座5万元，沉泥井15座3万元，C25混凝土沟盖板825米10万元，C25混凝土排水沟825米13万元，潜水排污泵2台投资3万元，1.5立方米成品玻璃钢化粪池200座投资90万元）投资169万元，共投资245万元。共计投资900万元。</t>
        </is>
      </c>
      <c r="J339" s="151">
        <f>K339+L339+M339</f>
        <v/>
      </c>
      <c r="K339" s="151" t="n"/>
      <c r="L339" s="151" t="n">
        <v>300</v>
      </c>
      <c r="M339" s="151" t="n"/>
      <c r="N339" s="162" t="inlineStr">
        <is>
          <t>项目建成后可有效改善黑土村委会及五星轻工业园区周边群众人居环境条件，大力改善园区周边村庄基础设施水平，增强黑土村委会及工业园区吸引力，带动本村及周边干松林、石龙村、野猪冲委会4374户13580人，其中835户脱贫户3141人，监测户130户429人增收，吸纳劳动力务工500人以上、自主发展产业200人以上，助力全乡经济社会发展。</t>
        </is>
      </c>
      <c r="O339" s="162" t="inlineStr">
        <is>
          <t>通过改善人居环境，提升黑土村委会及工业园区竞争力，吸引劳动力通过务工、自主创业增加群众收入</t>
        </is>
      </c>
      <c r="P339" s="151" t="inlineStr">
        <is>
          <t>4374户13580人</t>
        </is>
      </c>
      <c r="Q339" s="151" t="inlineStr">
        <is>
          <t>否</t>
        </is>
      </c>
      <c r="R339" s="151" t="inlineStr">
        <is>
          <t>否</t>
        </is>
      </c>
      <c r="S339" s="151" t="inlineStr">
        <is>
          <t>否</t>
        </is>
      </c>
      <c r="T339" s="151" t="inlineStr">
        <is>
          <t>会泽县农业农村局（人居）</t>
        </is>
      </c>
      <c r="U339" s="151" t="inlineStr">
        <is>
          <t>五星乡人民政府</t>
        </is>
      </c>
      <c r="V339" s="151" t="inlineStr">
        <is>
          <t>是</t>
        </is>
      </c>
      <c r="W339" s="568" t="n">
        <v>46023</v>
      </c>
      <c r="X339" s="569" t="n">
        <v>46357</v>
      </c>
      <c r="Y339" s="151" t="n"/>
      <c r="Z339" s="544" t="n"/>
    </row>
    <row r="340" ht="155" customFormat="1" customHeight="1" s="508">
      <c r="A340" s="151" t="n">
        <v>58</v>
      </c>
      <c r="B340" s="151" t="inlineStr">
        <is>
          <t>乡村建设行动</t>
        </is>
      </c>
      <c r="C340" s="151" t="inlineStr">
        <is>
          <t>人居环境整治</t>
        </is>
      </c>
      <c r="D340" s="151" t="inlineStr">
        <is>
          <t>村容村貌提升</t>
        </is>
      </c>
      <c r="E340" s="151" t="inlineStr">
        <is>
          <t>鲁纳乡座舍村四组2026年“千万工程”宜居宜业和美乡村建设项目</t>
        </is>
      </c>
      <c r="F340" s="151" t="inlineStr">
        <is>
          <t>鲁纳乡</t>
        </is>
      </c>
      <c r="G340" s="151" t="inlineStr">
        <is>
          <t>座舍村</t>
        </is>
      </c>
      <c r="H340" s="151" t="inlineStr">
        <is>
          <t>新建</t>
        </is>
      </c>
      <c r="I340" s="162" t="inlineStr">
        <is>
          <t>在鲁纳乡座舍村四组组投入247.4万元实施座舍村四组人居环境提升整治建设项目，建设内容：1.道路修复及硬化（村内道路）7700平方米，C25混凝土，厚0.2米，均宽3.5米，投资概算85万元；2.人居环境整治小砖支砌挡土墙3700米高1.2米.宽30厘米，投资概算55万元；3.安装DN300污水主管道2000米接已建好大三格污水处理设施，入户分管DN110污水管道4000米接入小三格30个，投资概算100万元；4.路灯40盏，投资概算10万元。</t>
        </is>
      </c>
      <c r="J340" s="151">
        <f>K340+L340+M340</f>
        <v/>
      </c>
      <c r="K340" s="151" t="n"/>
      <c r="L340" s="151" t="n">
        <v>250</v>
      </c>
      <c r="M340" s="151" t="n"/>
      <c r="N340" s="162" t="inlineStr">
        <is>
          <t>一是解决座舍村四组人居环境基础差的问题，惠及该2个小组103户331人，其中低收入群体35户86人。
二是解决座舍村四组农村污水治理短板问题，大力提升人居环境，
三是从源头上改善牛栏江水质，为长江经济带发展环境保护基础贡献力量。</t>
        </is>
      </c>
      <c r="O340" s="162" t="inlineStr">
        <is>
          <t>公益性项目</t>
        </is>
      </c>
      <c r="P340" s="151" t="inlineStr">
        <is>
          <t>103户331人</t>
        </is>
      </c>
      <c r="Q340" s="151" t="inlineStr">
        <is>
          <t>否</t>
        </is>
      </c>
      <c r="R340" s="151" t="inlineStr">
        <is>
          <t>否</t>
        </is>
      </c>
      <c r="S340" s="151" t="inlineStr">
        <is>
          <t>否</t>
        </is>
      </c>
      <c r="T340" s="151" t="inlineStr">
        <is>
          <t>会泽县农业农村局（人居）</t>
        </is>
      </c>
      <c r="U340" s="151" t="inlineStr">
        <is>
          <t>鲁纳乡人民政府</t>
        </is>
      </c>
      <c r="V340" s="151" t="inlineStr">
        <is>
          <t>是</t>
        </is>
      </c>
      <c r="W340" s="568" t="n">
        <v>46174</v>
      </c>
      <c r="X340" s="569" t="n">
        <v>46387</v>
      </c>
      <c r="Y340" s="151" t="n"/>
      <c r="Z340" s="544" t="n"/>
    </row>
    <row r="341" ht="112" customFormat="1" customHeight="1" s="507">
      <c r="A341" s="151" t="n">
        <v>59</v>
      </c>
      <c r="B341" s="151" t="inlineStr">
        <is>
          <t>乡村建设行动</t>
        </is>
      </c>
      <c r="C341" s="151" t="inlineStr">
        <is>
          <t>人居环境整治</t>
        </is>
      </c>
      <c r="D341" s="151" t="inlineStr">
        <is>
          <t>村容村貌提升</t>
        </is>
      </c>
      <c r="E341" s="151" t="inlineStr">
        <is>
          <t>待补镇哨牌村2026年“千万工程”宜居宜业和美乡村建设项目</t>
        </is>
      </c>
      <c r="F341" s="151" t="inlineStr">
        <is>
          <t>待补镇</t>
        </is>
      </c>
      <c r="G341" s="151" t="inlineStr">
        <is>
          <t>哨牌村</t>
        </is>
      </c>
      <c r="H341" s="151" t="inlineStr">
        <is>
          <t>新建</t>
        </is>
      </c>
      <c r="I341" s="162" t="inlineStr">
        <is>
          <t>1.哨牌村牛丛赶小组道路硬化800米，宽5米，村委会门前至小街小青门2500米道路硬化，宽4米，小街河边至陆万昌家门前800米道路硬化，宽4米，水城小组沙沟边至顾正国家门前500米，宽4米道路硬化（均宽4米，20厘米厚，C25混凝土路面）；2.安装1路灯20盏。</t>
        </is>
      </c>
      <c r="J341" s="151">
        <f>K341+L341+M341</f>
        <v/>
      </c>
      <c r="K341" s="151" t="n"/>
      <c r="L341" s="151" t="n">
        <v>250</v>
      </c>
      <c r="M341" s="151" t="n"/>
      <c r="N341" s="162" t="inlineStr">
        <is>
          <t>通过道路硬化建设4.6公里，亮化工程提升哨牌村基础设施，带动草莓产业发展。项目建成后产权归待补镇人民政府所有，带动辖区内871户2932人（其中脱贫户及“三类监测对象”29户116人）。</t>
        </is>
      </c>
      <c r="O341" s="162" t="inlineStr">
        <is>
          <t>公益性项目</t>
        </is>
      </c>
      <c r="P341" s="528" t="inlineStr">
        <is>
          <t>871户2932人</t>
        </is>
      </c>
      <c r="Q341" s="151" t="inlineStr">
        <is>
          <t>否</t>
        </is>
      </c>
      <c r="R341" s="151" t="inlineStr">
        <is>
          <t>否</t>
        </is>
      </c>
      <c r="S341" s="151" t="inlineStr">
        <is>
          <t>否</t>
        </is>
      </c>
      <c r="T341" s="151" t="inlineStr">
        <is>
          <t>会泽县农业农村局（人居）</t>
        </is>
      </c>
      <c r="U341" s="151" t="inlineStr">
        <is>
          <t>待补镇人民政府</t>
        </is>
      </c>
      <c r="V341" s="151" t="inlineStr">
        <is>
          <t>是</t>
        </is>
      </c>
      <c r="W341" s="568" t="n">
        <v>46054</v>
      </c>
      <c r="X341" s="569" t="n">
        <v>46296</v>
      </c>
      <c r="Y341" s="151" t="n"/>
      <c r="Z341" s="544" t="n"/>
    </row>
    <row r="342" ht="148" customFormat="1" customHeight="1" s="507">
      <c r="A342" s="151" t="n">
        <v>60</v>
      </c>
      <c r="B342" s="151" t="inlineStr">
        <is>
          <t>乡村建设行动</t>
        </is>
      </c>
      <c r="C342" s="151" t="inlineStr">
        <is>
          <t>人居环境整治</t>
        </is>
      </c>
      <c r="D342" s="151" t="inlineStr">
        <is>
          <t>村容村貌提升</t>
        </is>
      </c>
      <c r="E342" s="151" t="inlineStr">
        <is>
          <t>待补镇待补社区2026年“千万工程”宜居宜业和美乡村建设项目</t>
        </is>
      </c>
      <c r="F342" s="151" t="inlineStr">
        <is>
          <t>待补镇</t>
        </is>
      </c>
      <c r="G342" s="151" t="inlineStr">
        <is>
          <t>待补社区</t>
        </is>
      </c>
      <c r="H342" s="151" t="inlineStr">
        <is>
          <t>新建</t>
        </is>
      </c>
      <c r="I342" s="162" t="inlineStr">
        <is>
          <t>1.待补社区交警大队小桥到新发村1至9组再到待补小学道路硬化2.5公里，均宽4米；2.道路两侧及1、2、13、14组安装太阳能路灯共150盏；3.待补小学旁长150米、宽1.5米人行道硬化；4.15组进村道路硬化150米，宽4米。5.13、14组道路两侧硬化地面600平方米。</t>
        </is>
      </c>
      <c r="J342" s="151">
        <f>K342+L342+M342</f>
        <v/>
      </c>
      <c r="K342" s="151" t="n"/>
      <c r="L342" s="151" t="n">
        <v>200</v>
      </c>
      <c r="M342" s="151" t="n"/>
      <c r="N342" s="162" t="inlineStr">
        <is>
          <t>项目建成后，可以有效改善待补小学交通拥堵，基础设施、道路、河道周围环境问题，可以进一步完善村庄基础设施服务功能，亮化工程，可以改善农业生产条件、提升人居环境，发展产业，促进待补经济发展。带动辖区内及邻村农户300余户（其中脱贫户及“三类监测对象”24户）。</t>
        </is>
      </c>
      <c r="O342" s="162" t="inlineStr">
        <is>
          <t>公益性项目</t>
        </is>
      </c>
      <c r="P342" s="528" t="inlineStr">
        <is>
          <t>300户1260人</t>
        </is>
      </c>
      <c r="Q342" s="151" t="inlineStr">
        <is>
          <t>否</t>
        </is>
      </c>
      <c r="R342" s="151" t="inlineStr">
        <is>
          <t>否</t>
        </is>
      </c>
      <c r="S342" s="151" t="inlineStr">
        <is>
          <t>否</t>
        </is>
      </c>
      <c r="T342" s="151" t="inlineStr">
        <is>
          <t>会泽县农业农村局（人居）</t>
        </is>
      </c>
      <c r="U342" s="151" t="inlineStr">
        <is>
          <t>待补镇人民政府</t>
        </is>
      </c>
      <c r="V342" s="151" t="inlineStr">
        <is>
          <t>是</t>
        </is>
      </c>
      <c r="W342" s="568" t="n">
        <v>46054</v>
      </c>
      <c r="X342" s="569" t="n">
        <v>46387</v>
      </c>
      <c r="Y342" s="151" t="n"/>
      <c r="Z342" s="544" t="n"/>
    </row>
    <row r="343" ht="110" customFormat="1" customHeight="1" s="507">
      <c r="A343" s="151" t="n">
        <v>61</v>
      </c>
      <c r="B343" s="151" t="inlineStr">
        <is>
          <t>乡村建设行动</t>
        </is>
      </c>
      <c r="C343" s="151" t="inlineStr">
        <is>
          <t>人居环境整治</t>
        </is>
      </c>
      <c r="D343" s="151" t="inlineStr">
        <is>
          <t>村容村貌提升</t>
        </is>
      </c>
      <c r="E343" s="151" t="inlineStr">
        <is>
          <t>古城街道丰乐社区2026年“千万工程”宜居宜业和美乡村建设项目</t>
        </is>
      </c>
      <c r="F343" s="151" t="inlineStr">
        <is>
          <t>古城街道</t>
        </is>
      </c>
      <c r="G343" s="151" t="inlineStr">
        <is>
          <t>丰乐社区</t>
        </is>
      </c>
      <c r="H343" s="151" t="inlineStr">
        <is>
          <t>新建</t>
        </is>
      </c>
      <c r="I343" s="162" t="inlineStr">
        <is>
          <t>北台街8组村内道路硬化面积5600平方米，C30，厚度25厘米，安装太阳能路灯25盏、护栏300米，污水管网400米。</t>
        </is>
      </c>
      <c r="J343" s="151">
        <f>K343+L343+M343</f>
        <v/>
      </c>
      <c r="K343" s="151" t="n"/>
      <c r="L343" s="151" t="n">
        <v>80</v>
      </c>
      <c r="M343" s="151" t="n"/>
      <c r="N343" s="162" t="inlineStr">
        <is>
          <t>一是完善项目区基础设施，提升社区基础设施服务功能。二是改善项目区人居环境和基础条件。三是带动辖区内及邻村农997户3500人（其中脱贫户及“三类监测对象”6户12人）。</t>
        </is>
      </c>
      <c r="O343" s="162" t="inlineStr">
        <is>
          <t>公益性项目</t>
        </is>
      </c>
      <c r="P343" s="528" t="inlineStr">
        <is>
          <t>997户3500人</t>
        </is>
      </c>
      <c r="Q343" s="151" t="inlineStr">
        <is>
          <t>否</t>
        </is>
      </c>
      <c r="R343" s="151" t="inlineStr">
        <is>
          <t>否</t>
        </is>
      </c>
      <c r="S343" s="151" t="inlineStr">
        <is>
          <t>否</t>
        </is>
      </c>
      <c r="T343" s="151" t="inlineStr">
        <is>
          <t>会泽县农业农村局（人居）</t>
        </is>
      </c>
      <c r="U343" s="151" t="inlineStr">
        <is>
          <t>古城街道办事处</t>
        </is>
      </c>
      <c r="V343" s="151" t="inlineStr">
        <is>
          <t>是</t>
        </is>
      </c>
      <c r="W343" s="568" t="n">
        <v>46023</v>
      </c>
      <c r="X343" s="569" t="n">
        <v>46387</v>
      </c>
      <c r="Y343" s="151" t="n"/>
      <c r="Z343" s="544" t="n"/>
    </row>
    <row r="344" ht="184" customFormat="1" customHeight="1" s="507">
      <c r="A344" s="151" t="n">
        <v>62</v>
      </c>
      <c r="B344" s="151" t="inlineStr">
        <is>
          <t>乡村建设行动</t>
        </is>
      </c>
      <c r="C344" s="151" t="inlineStr">
        <is>
          <t>人居环境整治</t>
        </is>
      </c>
      <c r="D344" s="151" t="inlineStr">
        <is>
          <t>村容村貌提升</t>
        </is>
      </c>
      <c r="E344" s="151" t="inlineStr">
        <is>
          <t>古城街道中河社区2026年“千万工程”宜居宜业和美乡村建设项目</t>
        </is>
      </c>
      <c r="F344" s="151" t="inlineStr">
        <is>
          <t>古城街道</t>
        </is>
      </c>
      <c r="G344" s="151" t="inlineStr">
        <is>
          <t>中河社区</t>
        </is>
      </c>
      <c r="H344" s="151" t="inlineStr">
        <is>
          <t>新建</t>
        </is>
      </c>
      <c r="I344" s="522" t="inlineStr">
        <is>
          <t>1.中河社区主干道翠边路提升改造铺设柏油路面长1350米，均宽8.5米，面积11475平方米。2.一组村内道路硬化长300米，均宽4米，面积1200平方米（C25混凝土路面）。3.二组村内道路硬化200米，均宽4米，面积800平方米（C25混凝土路面）。4.三组村内道路硬化长300米，均宽6米。面积1800平方米（C25混凝土路面）。5.中河五组北埂村内道路硬化长500米，均宽5米，面积2500平方米（C25混凝土路面），支砌挡土墙长200米，宽下角1.2米，收口60厘米，高3米，面积540立方米。6.六组村内道路硬化2条长720米，均宽5米，面积3600平方米（C25混凝土路面）。7.七组硬化村内道路2条长250米，均宽4米，面积1000平方米（C25混凝土路面）。</t>
        </is>
      </c>
      <c r="J344" s="151">
        <f>K344+L344+M344</f>
        <v/>
      </c>
      <c r="K344" s="151" t="n"/>
      <c r="L344" s="151" t="n">
        <v>300</v>
      </c>
      <c r="M344" s="151" t="n"/>
      <c r="N344" s="162" t="inlineStr">
        <is>
          <t>项目建设切实解决中河社区1894户5601人（其中脱贫户57户190人，三类监测对象65户223人）人居环境脏乱差、农村污水排放和出行难问题，进一步提升村容村貌，改善人居环境，示范带动周边村落建设美丽宜居村庄。</t>
        </is>
      </c>
      <c r="O344" s="162" t="inlineStr">
        <is>
          <t>公益性项目</t>
        </is>
      </c>
      <c r="P344" s="528" t="inlineStr">
        <is>
          <t>1894户5601人</t>
        </is>
      </c>
      <c r="Q344" s="151" t="inlineStr">
        <is>
          <t>否</t>
        </is>
      </c>
      <c r="R344" s="151" t="inlineStr">
        <is>
          <t>否</t>
        </is>
      </c>
      <c r="S344" s="151" t="inlineStr">
        <is>
          <t>否</t>
        </is>
      </c>
      <c r="T344" s="151" t="inlineStr">
        <is>
          <t>会泽县农业农村局（人居）</t>
        </is>
      </c>
      <c r="U344" s="151" t="inlineStr">
        <is>
          <t>古城街道办事处</t>
        </is>
      </c>
      <c r="V344" s="151" t="inlineStr">
        <is>
          <t>是</t>
        </is>
      </c>
      <c r="W344" s="568" t="n">
        <v>46023</v>
      </c>
      <c r="X344" s="569" t="n">
        <v>46387</v>
      </c>
      <c r="Y344" s="151" t="n"/>
      <c r="Z344" s="544" t="n"/>
    </row>
    <row r="345" ht="173" customFormat="1" customHeight="1" s="507">
      <c r="A345" s="151" t="n">
        <v>63</v>
      </c>
      <c r="B345" s="151" t="inlineStr">
        <is>
          <t>乡村建设行动</t>
        </is>
      </c>
      <c r="C345" s="151" t="inlineStr">
        <is>
          <t>人居环境整治</t>
        </is>
      </c>
      <c r="D345" s="151" t="inlineStr">
        <is>
          <t>村容村貌提升</t>
        </is>
      </c>
      <c r="E345" s="151" t="inlineStr">
        <is>
          <t>钟屏街道以则社区2026年“千万工程”宜居宜业和美乡村建设项目</t>
        </is>
      </c>
      <c r="F345" s="151" t="inlineStr">
        <is>
          <t>钟屏街道</t>
        </is>
      </c>
      <c r="G345" s="151" t="inlineStr">
        <is>
          <t>以则社区</t>
        </is>
      </c>
      <c r="H345" s="151" t="inlineStr">
        <is>
          <t>新建</t>
        </is>
      </c>
      <c r="I345" s="524" t="inlineStr">
        <is>
          <t>为提升农村人居环境，方便群众生产生活出行，减少农产品运输成本，提高群众生活幸福指数。拟在钟屏街道以则社区规划道路硬化项目：1.以则二组赵春燕家新房子至丁正国房屋，硬化路面400米，宽3.5米，1400平方米。2.二组张基润家门口至徐兴友家门口，硬化路面200米，宽3.5米，700平方米。3.二组赵春燕家老房子至康正芬家门口，硬化路面200米，宽3.5米，700平方米。4.以则六组肖元松家房子至张保全家房子，硬化路面400米，宽3.5米，1400平方米。5.白碳箐选厂至胡忠祥家房屋，硬化路面400米，宽3.5米，1400平方米。6.以则一组大路至李开明房屋，硬化路200米，宽3.5米，700平方米。7.以则四组宋顺华家房子至张兴琼家房子，硬化路150米，宽3.5米，525平方米米。合计6825平方米，预计投资140万元；路边排水沟60*80长2000米，预计投资60万元。</t>
        </is>
      </c>
      <c r="J345" s="151">
        <f>K345+L345+M345</f>
        <v/>
      </c>
      <c r="K345" s="151" t="n"/>
      <c r="L345" s="151" t="n">
        <v>200</v>
      </c>
      <c r="M345" s="151" t="n"/>
      <c r="N345" s="162" t="inlineStr">
        <is>
          <t>通过项目可改善以则1370户4916人（脱贫户395户1590人、三类监测对象106户391人）的生产生活条件，进一步提升农村人居环境，方便群众生产生活出行，减少农产品运输成本，进一步提高群众的获得感和幸福感。</t>
        </is>
      </c>
      <c r="O345" s="162" t="inlineStr">
        <is>
          <t>公益性项目</t>
        </is>
      </c>
      <c r="P345" s="528" t="inlineStr">
        <is>
          <t>1230户3256人</t>
        </is>
      </c>
      <c r="Q345" s="151" t="inlineStr">
        <is>
          <t>否</t>
        </is>
      </c>
      <c r="R345" s="151" t="inlineStr">
        <is>
          <t>否</t>
        </is>
      </c>
      <c r="S345" s="151" t="inlineStr">
        <is>
          <t>否</t>
        </is>
      </c>
      <c r="T345" s="151" t="inlineStr">
        <is>
          <t>会泽县农业农村局（人居）</t>
        </is>
      </c>
      <c r="U345" s="151" t="inlineStr">
        <is>
          <t>钟屏街道办事处</t>
        </is>
      </c>
      <c r="V345" s="151" t="inlineStr">
        <is>
          <t>是</t>
        </is>
      </c>
      <c r="W345" s="568" t="n">
        <v>46023</v>
      </c>
      <c r="X345" s="569" t="n">
        <v>46387</v>
      </c>
      <c r="Y345" s="151" t="n"/>
      <c r="Z345" s="544" t="n"/>
    </row>
    <row r="346" ht="147" customFormat="1" customHeight="1" s="507">
      <c r="A346" s="151" t="n">
        <v>64</v>
      </c>
      <c r="B346" s="151" t="inlineStr">
        <is>
          <t>乡村建设行动</t>
        </is>
      </c>
      <c r="C346" s="151" t="inlineStr">
        <is>
          <t>人居环境整治</t>
        </is>
      </c>
      <c r="D346" s="151" t="inlineStr">
        <is>
          <t>村容村貌提升</t>
        </is>
      </c>
      <c r="E346" s="151" t="inlineStr">
        <is>
          <t>乐业镇马厂村2026年“千万工程”宜居宜业和美乡村建设项目</t>
        </is>
      </c>
      <c r="F346" s="151" t="inlineStr">
        <is>
          <t>乐业镇</t>
        </is>
      </c>
      <c r="G346" s="151" t="inlineStr">
        <is>
          <t>马厂村</t>
        </is>
      </c>
      <c r="H346" s="151" t="inlineStr">
        <is>
          <t>新建</t>
        </is>
      </c>
      <c r="I346" s="162" t="inlineStr">
        <is>
          <t>1、道路硬化3500平方米（1000米，均宽3.5米），单价120元/平方米，投资42万元；2、浆砌石挡墙302立方米，单价450元/立方米，投资13.6万元；3、DN600混凝土涵管20米，单价250元/米，投资0.5万元；4、砖砌体100立方米，单价560元/立方米，投资5.6万元；5、太阳能路灯50盏，单价2500元/盏，投资12.5万元；6、安全防护栏1000米，单价280元/米，投资28万元；7、三面光排水沟300米，单价260元/米，投资7.8万元。总投资110万元。</t>
        </is>
      </c>
      <c r="J346" s="151">
        <f>K346+L346+M346</f>
        <v/>
      </c>
      <c r="K346" s="151" t="n"/>
      <c r="L346" s="151" t="n">
        <v>110</v>
      </c>
      <c r="M346" s="151" t="n"/>
      <c r="N346" s="162" t="inlineStr">
        <is>
          <t>通过项目建设，改善村民出行条件，降低生产生活物资运输成本，提升村民生产生活条件，受益村民154户520人，其中脱贫户和监测对象45户149人。</t>
        </is>
      </c>
      <c r="O346" s="162" t="inlineStr">
        <is>
          <t>公益性项目</t>
        </is>
      </c>
      <c r="P346" s="528" t="inlineStr">
        <is>
          <t>154户520人</t>
        </is>
      </c>
      <c r="Q346" s="151" t="inlineStr">
        <is>
          <t>否</t>
        </is>
      </c>
      <c r="R346" s="151" t="inlineStr">
        <is>
          <t>否</t>
        </is>
      </c>
      <c r="S346" s="151" t="inlineStr">
        <is>
          <t>否</t>
        </is>
      </c>
      <c r="T346" s="151" t="inlineStr">
        <is>
          <t>会泽县农业农村局（人居）</t>
        </is>
      </c>
      <c r="U346" s="151" t="inlineStr">
        <is>
          <t>乐业镇人民政府</t>
        </is>
      </c>
      <c r="V346" s="151" t="inlineStr">
        <is>
          <t>是</t>
        </is>
      </c>
      <c r="W346" s="568" t="n">
        <v>46082</v>
      </c>
      <c r="X346" s="569" t="n">
        <v>46387</v>
      </c>
      <c r="Y346" s="151" t="n"/>
      <c r="Z346" s="544" t="n"/>
    </row>
    <row r="347" ht="160" customFormat="1" customHeight="1" s="507">
      <c r="A347" s="151" t="n">
        <v>65</v>
      </c>
      <c r="B347" s="151" t="inlineStr">
        <is>
          <t>乡村建设行动</t>
        </is>
      </c>
      <c r="C347" s="151" t="inlineStr">
        <is>
          <t>人居环境整治</t>
        </is>
      </c>
      <c r="D347" s="151" t="inlineStr">
        <is>
          <t>村容村貌提升</t>
        </is>
      </c>
      <c r="E347" s="151" t="inlineStr">
        <is>
          <t>乐业镇二顺村2026年“千万工程”宜居宜业和美乡村建设项目</t>
        </is>
      </c>
      <c r="F347" s="151" t="inlineStr">
        <is>
          <t>乐业镇</t>
        </is>
      </c>
      <c r="G347" s="151" t="inlineStr">
        <is>
          <t>二顺村</t>
        </is>
      </c>
      <c r="H347" s="151" t="inlineStr">
        <is>
          <t>新建</t>
        </is>
      </c>
      <c r="I347" s="524" t="inlineStr">
        <is>
          <t>1.道路硬化20500平方米，20厘米厚C25混凝土路面（其中二顺市场场地硬化长300米、宽25米；肖家村小组党员活动室至河埂长1000米，宽3米；213国道线至岔河小组长2000米，宽5米；徐家村小组徐保元至田边道路长1000米，宽3米）；2.道路硬化配套浆砌石挡墙70立方米（长17米，高2米，底宽1.5米，口宽0.6米）；3.砖砌体挡墙210立方米（其中市场内长300米，底宽1米，口宽0.7米）；4.三面光排水沟3170米（其中肖友东厂房至科作落河埂长600米，宽1.2米，高1.2米，15厘米厚C25混凝土沟底；尹家湾大桥至肖家村党员活动室沟长1500米、宽0.6米高0.6米；伍家村店子进科作落道路排水沟长1000米宽0.5米、高0.5米；学校围墙外至陈国祥家长60米宽0.3米、高0.3米；冷库出口沟渠长10米、宽1.2米、高1.2米；市场涵洞长50米宽0.8米、高1.2米）；5.安装太阳能路灯70盏（7个村民小组各10盏）。</t>
        </is>
      </c>
      <c r="J347" s="151">
        <f>K347+L347+M347</f>
        <v/>
      </c>
      <c r="K347" s="151" t="n"/>
      <c r="L347" s="151" t="n">
        <v>300</v>
      </c>
      <c r="M347" s="151" t="n"/>
      <c r="N347" s="162" t="inlineStr">
        <is>
          <t>通过项目实施，切实加强村内基础设施建设，改善生活环境，美化村庄，提高群众生活水平。项目建成后产权归乐业镇人民政府所有，移交项目村村集体管理使用。乡村治理和人居环境提升取得明显实效。受益村民856户2854人，其中脱贫户和监测对象167户695人。</t>
        </is>
      </c>
      <c r="O347" s="162" t="inlineStr">
        <is>
          <t>公益性项目</t>
        </is>
      </c>
      <c r="P347" s="528" t="inlineStr">
        <is>
          <t>856户2854人</t>
        </is>
      </c>
      <c r="Q347" s="151" t="inlineStr">
        <is>
          <t>否</t>
        </is>
      </c>
      <c r="R347" s="151" t="inlineStr">
        <is>
          <t>否</t>
        </is>
      </c>
      <c r="S347" s="151" t="inlineStr">
        <is>
          <t>否</t>
        </is>
      </c>
      <c r="T347" s="151" t="inlineStr">
        <is>
          <t>会泽县农业农村局（人居）</t>
        </is>
      </c>
      <c r="U347" s="151" t="inlineStr">
        <is>
          <t>乐业镇人民政府</t>
        </is>
      </c>
      <c r="V347" s="151" t="inlineStr">
        <is>
          <t>是</t>
        </is>
      </c>
      <c r="W347" s="568" t="n">
        <v>46082</v>
      </c>
      <c r="X347" s="569" t="n">
        <v>46387</v>
      </c>
      <c r="Y347" s="151" t="n"/>
      <c r="Z347" s="544" t="n"/>
    </row>
    <row r="348" ht="111" customFormat="1" customHeight="1" s="507">
      <c r="A348" s="151" t="n">
        <v>66</v>
      </c>
      <c r="B348" s="151" t="inlineStr">
        <is>
          <t>乡村建设行动</t>
        </is>
      </c>
      <c r="C348" s="151" t="inlineStr">
        <is>
          <t>人居环境整治</t>
        </is>
      </c>
      <c r="D348" s="151" t="inlineStr">
        <is>
          <t>村容村貌提升</t>
        </is>
      </c>
      <c r="E348" s="151" t="inlineStr">
        <is>
          <t>驾车乡驾车村2026年“千万工程”宜居宜业和美乡村建设项目</t>
        </is>
      </c>
      <c r="F348" s="151" t="inlineStr">
        <is>
          <t>驾车乡</t>
        </is>
      </c>
      <c r="G348" s="151" t="inlineStr">
        <is>
          <t>驾车村</t>
        </is>
      </c>
      <c r="H348" s="151" t="inlineStr">
        <is>
          <t>新建</t>
        </is>
      </c>
      <c r="I348" s="162" t="inlineStr">
        <is>
          <t>1.在驾车村前街一组、后街二组、唐坡一组和二组、油房、鱼塘、大坪子、双眼井民小组硬化宽2.5米，总长约6000米的道路；2.砖砌挡墙288立方米。长1200米，高1.2米，宽0.2米；3.驾车中学接裴家口子岔路口雨污分流排水沟建设，三面光2400米，宽1.2米，高2米；4.配套钩背箱20个；5.安装太阳能路灯200盏。</t>
        </is>
      </c>
      <c r="J348" s="151">
        <f>K348+L348+M348</f>
        <v/>
      </c>
      <c r="K348" s="151" t="n"/>
      <c r="L348" s="151" t="n">
        <v>300</v>
      </c>
      <c r="M348" s="151" t="n"/>
      <c r="N348" s="162" t="inlineStr">
        <is>
          <t>项目覆盖驾车村前街、后街等10个村民小组1134户村民3792人，项目建成后，方便辖区内农户出行及农户种养殖运输、垃圾清运与处理、生活污水治理等问题，有效提升人居环境与整体美观性。</t>
        </is>
      </c>
      <c r="O348" s="162" t="inlineStr">
        <is>
          <t>公益性项目</t>
        </is>
      </c>
      <c r="P348" s="528" t="n">
        <v>890</v>
      </c>
      <c r="Q348" s="151" t="inlineStr">
        <is>
          <t>否</t>
        </is>
      </c>
      <c r="R348" s="151" t="inlineStr">
        <is>
          <t>否</t>
        </is>
      </c>
      <c r="S348" s="151" t="inlineStr">
        <is>
          <t>否</t>
        </is>
      </c>
      <c r="T348" s="151" t="inlineStr">
        <is>
          <t>会泽县农业农村局（人居）</t>
        </is>
      </c>
      <c r="U348" s="151" t="inlineStr">
        <is>
          <t>驾车乡人民政府</t>
        </is>
      </c>
      <c r="V348" s="151" t="inlineStr">
        <is>
          <t>是</t>
        </is>
      </c>
      <c r="W348" s="568" t="n">
        <v>46025</v>
      </c>
      <c r="X348" s="569" t="n">
        <v>46358</v>
      </c>
      <c r="Y348" s="151" t="n"/>
      <c r="Z348" s="544" t="n"/>
    </row>
    <row r="349" ht="291" customFormat="1" customHeight="1" s="507">
      <c r="A349" s="151" t="n">
        <v>67</v>
      </c>
      <c r="B349" s="151" t="inlineStr">
        <is>
          <t>乡村建设行动</t>
        </is>
      </c>
      <c r="C349" s="151" t="inlineStr">
        <is>
          <t>人居环境整治</t>
        </is>
      </c>
      <c r="D349" s="151" t="inlineStr">
        <is>
          <t>村容村貌提升</t>
        </is>
      </c>
      <c r="E349" s="151" t="inlineStr">
        <is>
          <t>娜姑镇干海子村2026年“千万工程”宜居宜业和美乡村建设项目</t>
        </is>
      </c>
      <c r="F349" s="151" t="inlineStr">
        <is>
          <t>娜姑镇</t>
        </is>
      </c>
      <c r="G349" s="151" t="inlineStr">
        <is>
          <t>干海子村1-8小组，11-16小组</t>
        </is>
      </c>
      <c r="H349" s="151" t="inlineStr">
        <is>
          <t>新建</t>
        </is>
      </c>
      <c r="I349" s="522" t="inlineStr">
        <is>
          <t>1、硬化1-8组C30混凝土道路2305米，均宽3.5米，厚0.2米，合计8067.5平方米；硬化11-16组C30混凝土道路1800米，均宽3.5米，厚0.2米，合计6300平方米；总计14367.5平方米，单价120元/平方米，计划投资172.41万元。2、改善1-8组农灌沟渠混凝土浇筑2130米，宽0.4米×高0.3米；改善11-13组农灌沟渠混凝土浇筑1300米，宽0.4米×高0.3米，计划投资99.47万元。3、新建2-6组村组道路块石支砌挡墙长210米，灌溉沟渠块石支砌挡墙120米，合计850立方米，计划投资35.7万元。4、1-8组学生上下学主干道安装太阳能路灯380盏，11-16组学生上下学主干道安装太阳能路灯138盏，合计518盏，单价2300元/盏，计划投资120万元，解决干海子、牛泥塘、盐水、炉房、发基卡等村寄宿制学生380人上下学照明问题。5、硬化1-8组村内入户道路3200米，均宽1.5米，厚0.2米，合计4800平方米；硬化11-13组村内入户道路1500米，均宽1.5米，厚0.2米，合计2250平方米；硬化14-16组村内入户道路1600米，均宽1.2米，厚0.2米，合计1920平方米；总计8970平方米，计划投资107.64万元。6、新建长5米，宽2.2米，高1.5米的涵管过水路面一座，解决行人涉水通行问题，计划投资1万元。</t>
        </is>
      </c>
      <c r="J349" s="151">
        <f>K349+L349+M349</f>
        <v/>
      </c>
      <c r="K349" s="151" t="n"/>
      <c r="L349" s="151" t="n">
        <v>286</v>
      </c>
      <c r="M349" s="151" t="n"/>
      <c r="N349" s="162" t="inlineStr">
        <is>
          <t>项目建成后产权归娜姑镇干海子村委会，受益群众951户，2643人(其中脱贫户234户，864人，“三类监测对象”25户90人），有效解决群众出行难，农产品运输难，农村生活污水的治理难问题，补齐农村基础设施建设短板，有效的巩固拓展脱贫攻坚成果，落实乡村振兴战略，提高项目区人居环境；有效解决干海子村新合小学所覆盖牛泥塘村、盐水村、发基卡村级炉房村380名学生上下学照明，为学生路途安全提供有效保障；改善项目区村民生产生活及灌溉，排水，环保等问题，进一步提高项目区农村生活便利，增强了群众获得感和幸福感，为绿美村庄建设开创示范、奠定基础。</t>
        </is>
      </c>
      <c r="O349" s="162" t="inlineStr">
        <is>
          <t>公益性项目</t>
        </is>
      </c>
      <c r="P349" s="528" t="inlineStr">
        <is>
          <t>951户2643人</t>
        </is>
      </c>
      <c r="Q349" s="151" t="inlineStr">
        <is>
          <t>否</t>
        </is>
      </c>
      <c r="R349" s="151" t="inlineStr">
        <is>
          <t>否</t>
        </is>
      </c>
      <c r="S349" s="151" t="inlineStr">
        <is>
          <t>否</t>
        </is>
      </c>
      <c r="T349" s="151" t="inlineStr">
        <is>
          <t>会泽县农业农村局（人居）</t>
        </is>
      </c>
      <c r="U349" s="151" t="inlineStr">
        <is>
          <t>娜姑镇人民政府</t>
        </is>
      </c>
      <c r="V349" s="151" t="inlineStr">
        <is>
          <t>是</t>
        </is>
      </c>
      <c r="W349" s="568" t="n">
        <v>46023</v>
      </c>
      <c r="X349" s="569" t="n">
        <v>46296</v>
      </c>
      <c r="Y349" s="151" t="n"/>
      <c r="Z349" s="544" t="n"/>
    </row>
    <row r="350" ht="101" customFormat="1" customHeight="1" s="507">
      <c r="A350" s="151" t="n">
        <v>68</v>
      </c>
      <c r="B350" s="151" t="inlineStr">
        <is>
          <t>乡村建设行动</t>
        </is>
      </c>
      <c r="C350" s="151" t="inlineStr">
        <is>
          <t>人居环境整治</t>
        </is>
      </c>
      <c r="D350" s="151" t="inlineStr">
        <is>
          <t>村容村貌提升</t>
        </is>
      </c>
      <c r="E350" s="151" t="inlineStr">
        <is>
          <t>大井镇色关村2026年“千万工程”示范村建设项目</t>
        </is>
      </c>
      <c r="F350" s="151" t="inlineStr">
        <is>
          <t>大井镇</t>
        </is>
      </c>
      <c r="G350" s="151" t="inlineStr">
        <is>
          <t>色关村大坡、管家村</t>
        </is>
      </c>
      <c r="H350" s="151" t="inlineStr">
        <is>
          <t>新建</t>
        </is>
      </c>
      <c r="I350" s="162" t="inlineStr">
        <is>
          <t>硬化村内道路2条，第1条从管家村至大坡，长3500米、均宽3米，面积10500平方米，第2条从小管山至五岔路，长2500米、均宽3米，面积7500平方米，共18000平方米，采用C30砼水泥路面，厚0.2米。</t>
        </is>
      </c>
      <c r="J350" s="151">
        <f>K350+L350+M350</f>
        <v/>
      </c>
      <c r="K350" s="151" t="n"/>
      <c r="L350" s="151" t="n">
        <v>216</v>
      </c>
      <c r="M350" s="151" t="n"/>
      <c r="N350" s="162" t="inlineStr">
        <is>
          <t>解决色关村委会大坡、管家村小组人居环境脏乱差的突出问题，老百姓出行难、农产品运输难等问题，该项目建设惠及104户430人，其中脱贫户18户30人，三类对象监测户4户16人。</t>
        </is>
      </c>
      <c r="O350" s="162" t="inlineStr">
        <is>
          <t>公益性
项目</t>
        </is>
      </c>
      <c r="P350" s="528" t="inlineStr">
        <is>
          <t>104户430人</t>
        </is>
      </c>
      <c r="Q350" s="151" t="inlineStr">
        <is>
          <t>否</t>
        </is>
      </c>
      <c r="R350" s="151" t="inlineStr">
        <is>
          <t>否</t>
        </is>
      </c>
      <c r="S350" s="151" t="inlineStr">
        <is>
          <t>否</t>
        </is>
      </c>
      <c r="T350" s="151" t="inlineStr">
        <is>
          <t>会泽县农业农村局（人居）</t>
        </is>
      </c>
      <c r="U350" s="151" t="inlineStr">
        <is>
          <t>大井镇人民政府</t>
        </is>
      </c>
      <c r="V350" s="151" t="inlineStr">
        <is>
          <t>是</t>
        </is>
      </c>
      <c r="W350" s="568" t="n">
        <v>46023</v>
      </c>
      <c r="X350" s="569" t="n">
        <v>46357</v>
      </c>
      <c r="Y350" s="151" t="n"/>
      <c r="Z350" s="544" t="n"/>
    </row>
    <row r="351" ht="159" customFormat="1" customHeight="1" s="507">
      <c r="A351" s="151" t="n">
        <v>69</v>
      </c>
      <c r="B351" s="151" t="inlineStr">
        <is>
          <t>乡村建设行动</t>
        </is>
      </c>
      <c r="C351" s="151" t="inlineStr">
        <is>
          <t>人居环境整治</t>
        </is>
      </c>
      <c r="D351" s="151" t="inlineStr">
        <is>
          <t>村容村貌提升</t>
        </is>
      </c>
      <c r="E351" s="151" t="inlineStr">
        <is>
          <t>大井镇井田社区2026年“千万工程”示范村建设项目</t>
        </is>
      </c>
      <c r="F351" s="151" t="inlineStr">
        <is>
          <t>大井镇</t>
        </is>
      </c>
      <c r="G351" s="151" t="inlineStr">
        <is>
          <t>井田社区</t>
        </is>
      </c>
      <c r="H351" s="151" t="inlineStr">
        <is>
          <t>新建</t>
        </is>
      </c>
      <c r="I351" s="522" t="inlineStr">
        <is>
          <t>1、在井田社区村内道路硬化5条，第1条从省道长巧线至河对门长600米，宽4米，面积2400平方米，第2条从大道至上村长400米，宽4米，面积1600平方米，第3条从财政所至天井长240米，宽4米，面积960平方米，第4条从沙锅箐村尾至村庄路口长300米，宽4米，面积1200平方米，第5条从村卫生室至老林业站长1085米，宽4米，面积4340平方米，总共10500平方米，采用C30砼水泥路面，厚0.2米；2、从五尺桥至天井铺设生产生活用水收集管道波纹800米；3、从五尺桥至天井支砌挡墙2660立方米；4、从五尺桥至天井安装护栏800米；5、道路硬化平整8500立方米。</t>
        </is>
      </c>
      <c r="J351" s="151">
        <f>K351+L351+M351</f>
        <v/>
      </c>
      <c r="K351" s="151" t="n"/>
      <c r="L351" s="151" t="n">
        <v>300</v>
      </c>
      <c r="M351" s="151" t="n"/>
      <c r="N351" s="162" t="inlineStr">
        <is>
          <t>解决井田社区上街、下街、河对门、团坡小组人居环境脏乱差的突出问题，老百姓出行难、农产品运输难等问题，该项目建设惠及655户2292人（其中脱贫困户85户265人）。</t>
        </is>
      </c>
      <c r="O351" s="162" t="inlineStr">
        <is>
          <t>公益性
项目</t>
        </is>
      </c>
      <c r="P351" s="528" t="inlineStr">
        <is>
          <t>655户2292人</t>
        </is>
      </c>
      <c r="Q351" s="151" t="inlineStr">
        <is>
          <t>否</t>
        </is>
      </c>
      <c r="R351" s="151" t="inlineStr">
        <is>
          <t>否</t>
        </is>
      </c>
      <c r="S351" s="151" t="inlineStr">
        <is>
          <t>否</t>
        </is>
      </c>
      <c r="T351" s="151" t="inlineStr">
        <is>
          <t>会泽县农业农村局（人居）</t>
        </is>
      </c>
      <c r="U351" s="151" t="inlineStr">
        <is>
          <t>大井镇人民政府</t>
        </is>
      </c>
      <c r="V351" s="151" t="inlineStr">
        <is>
          <t>是</t>
        </is>
      </c>
      <c r="W351" s="568" t="n">
        <v>46023</v>
      </c>
      <c r="X351" s="569" t="n">
        <v>46357</v>
      </c>
      <c r="Y351" s="151" t="n"/>
      <c r="Z351" s="544" t="n"/>
    </row>
    <row r="352" ht="88" customFormat="1" customHeight="1" s="507">
      <c r="A352" s="151" t="n">
        <v>70</v>
      </c>
      <c r="B352" s="151" t="inlineStr">
        <is>
          <t>乡村建设行动</t>
        </is>
      </c>
      <c r="C352" s="151" t="inlineStr">
        <is>
          <t>农村基础设施</t>
        </is>
      </c>
      <c r="D352" s="151" t="inlineStr">
        <is>
          <t>农村道路建设</t>
        </is>
      </c>
      <c r="E352" s="151" t="inlineStr">
        <is>
          <t>以礼街道温泉村道路硬化项目项目</t>
        </is>
      </c>
      <c r="F352" s="151" t="inlineStr">
        <is>
          <t>以礼街道</t>
        </is>
      </c>
      <c r="G352" s="151" t="inlineStr">
        <is>
          <t>温泉村</t>
        </is>
      </c>
      <c r="H352" s="151" t="inlineStr">
        <is>
          <t>硬化</t>
        </is>
      </c>
      <c r="I352" s="162" t="inlineStr">
        <is>
          <t>硬化小坪子小沙沟到黄良顺家门口村内道路、尾坪子黄兰香户到李春明户家村内道路567米，宽3米、厚30分19.85万元。两处排水沟242米，宽30分、高20分，资金8.5万元。</t>
        </is>
      </c>
      <c r="J352" s="151">
        <f>K352+L352+M352</f>
        <v/>
      </c>
      <c r="K352" s="151" t="n"/>
      <c r="L352" s="151" t="n">
        <v>29</v>
      </c>
      <c r="M352" s="151" t="n"/>
      <c r="N352" s="162" t="inlineStr">
        <is>
          <t>项目惠及小坪子、尾坪子小组130户520人，其中脱贫户及三类监测对象20户69人，有效解决农户出行安全和环境卫生。</t>
        </is>
      </c>
      <c r="O352" s="162" t="inlineStr">
        <is>
          <t>公益性项目</t>
        </is>
      </c>
      <c r="P352" s="528" t="inlineStr">
        <is>
          <t>130户520人</t>
        </is>
      </c>
      <c r="Q352" s="151" t="inlineStr">
        <is>
          <t>否</t>
        </is>
      </c>
      <c r="R352" s="151" t="inlineStr">
        <is>
          <t>否</t>
        </is>
      </c>
      <c r="S352" s="151" t="inlineStr">
        <is>
          <t>否</t>
        </is>
      </c>
      <c r="T352" s="151" t="inlineStr">
        <is>
          <t>会泽县农业农村局（人居）</t>
        </is>
      </c>
      <c r="U352" s="151" t="inlineStr">
        <is>
          <t>以礼街道办事处</t>
        </is>
      </c>
      <c r="V352" s="151" t="inlineStr">
        <is>
          <t>是</t>
        </is>
      </c>
      <c r="W352" s="568" t="n">
        <v>46023</v>
      </c>
      <c r="X352" s="569" t="n">
        <v>46387</v>
      </c>
      <c r="Y352" s="151" t="n"/>
      <c r="Z352" s="544" t="n"/>
    </row>
    <row r="353" ht="88" customFormat="1" customHeight="1" s="507">
      <c r="A353" s="151" t="n">
        <v>71</v>
      </c>
      <c r="B353" s="151" t="inlineStr">
        <is>
          <t>乡村建设</t>
        </is>
      </c>
      <c r="C353" s="151" t="inlineStr">
        <is>
          <t>农村公共服务</t>
        </is>
      </c>
      <c r="D353" s="151" t="inlineStr">
        <is>
          <t>其他</t>
        </is>
      </c>
      <c r="E353" s="151" t="inlineStr">
        <is>
          <t>乐业镇中心卫生院建设项目</t>
        </is>
      </c>
      <c r="F353" s="151" t="inlineStr">
        <is>
          <t>乐业镇</t>
        </is>
      </c>
      <c r="G353" s="151" t="inlineStr">
        <is>
          <t>乐业村</t>
        </is>
      </c>
      <c r="H353" s="151" t="inlineStr">
        <is>
          <t>新建</t>
        </is>
      </c>
      <c r="I353" s="162" t="inlineStr">
        <is>
          <t>新建业务用房一栋，框架结构，共4层，占地面积491平方米，总建筑面积1964平方米，投资概算550万元（含场地基础、水电、消防等附属设施）。</t>
        </is>
      </c>
      <c r="J353" s="151">
        <f>K353+L353+M353</f>
        <v/>
      </c>
      <c r="K353" s="151" t="n"/>
      <c r="L353" s="151" t="n"/>
      <c r="M353" s="151" t="n">
        <v>550</v>
      </c>
      <c r="N353" s="162" t="inlineStr">
        <is>
          <t>通过项目实施，经营性资产收益用于巩固拓展脱贫攻坚成果，增加脱贫群众收入，壮大村集体经济。项目覆盖乐业镇及周边乡镇7万余人</t>
        </is>
      </c>
      <c r="O353" s="162" t="inlineStr">
        <is>
          <t>改善卫生院基础设施，提升卫生服务功能。</t>
        </is>
      </c>
      <c r="P353" s="528" t="inlineStr">
        <is>
          <t>项目覆盖乐业镇及周边乡镇7万余人</t>
        </is>
      </c>
      <c r="Q353" s="151" t="inlineStr">
        <is>
          <t>否</t>
        </is>
      </c>
      <c r="R353" s="151" t="inlineStr">
        <is>
          <t>否</t>
        </is>
      </c>
      <c r="S353" s="151" t="inlineStr">
        <is>
          <t>否</t>
        </is>
      </c>
      <c r="T353" s="151" t="inlineStr">
        <is>
          <t>会泽县农业农村局（沪滇）</t>
        </is>
      </c>
      <c r="U353" s="151" t="inlineStr">
        <is>
          <t>乐业镇人民政府</t>
        </is>
      </c>
      <c r="V353" s="151" t="inlineStr">
        <is>
          <t>是</t>
        </is>
      </c>
      <c r="W353" s="568" t="n">
        <v>46113</v>
      </c>
      <c r="X353" s="569" t="n">
        <v>46357</v>
      </c>
      <c r="Y353" s="151" t="n"/>
      <c r="Z353" s="544" t="n"/>
    </row>
    <row r="354" ht="224" customFormat="1" customHeight="1" s="507">
      <c r="A354" s="151" t="n">
        <v>72</v>
      </c>
      <c r="B354" s="151" t="inlineStr">
        <is>
          <t>乡村建设</t>
        </is>
      </c>
      <c r="C354" s="151" t="inlineStr">
        <is>
          <t>农村公共服务</t>
        </is>
      </c>
      <c r="D354" s="151" t="inlineStr">
        <is>
          <t>学校建设或改造</t>
        </is>
      </c>
      <c r="E354" s="151" t="inlineStr">
        <is>
          <t>会泽职业技术学校产教融合实训基地建设项目</t>
        </is>
      </c>
      <c r="F354" s="151" t="inlineStr">
        <is>
          <t>会泽职业技术学校</t>
        </is>
      </c>
      <c r="G354" s="151" t="n"/>
      <c r="H354" s="151" t="inlineStr">
        <is>
          <t>新建</t>
        </is>
      </c>
      <c r="I354" s="162" t="inlineStr">
        <is>
          <t>1.对校内求实楼二楼进行系统功能性改造，建设内容含钢结构隔层搭建300平方米（含钢材、施工、防腐处理）、主体装修工程1588平方米（含墙面、地面、吊顶、门窗改造，按甲级旅游民宿标准执行），投资概算309万元；2.改造校内求实楼二楼民宿客房区域，共计6间（每间约50平方米，含大床房、双床房、套房、亲子房、榻榻米房，含卫浴改造），投资概算51万元。
项目建成后，将形成一个功能完备的标准化实训中心，可面向酒店管理、旅游服务、市场营销等相关专业，开展“定向式”、“订单式”人才培养，年均满足3000人以上的教学、实训、技能鉴定需求，显著提升学生的实践操作能力和职业素养，有力推动区域职业教育的产教融合高质量发展。</t>
        </is>
      </c>
      <c r="J354" s="151">
        <f>K354+L354+M354</f>
        <v/>
      </c>
      <c r="K354" s="151" t="n"/>
      <c r="L354" s="151" t="n"/>
      <c r="M354" s="151" t="n">
        <v>360</v>
      </c>
      <c r="N354" s="162" t="inlineStr">
        <is>
          <t>项目建成后，将形成一个功能完备的标准化实训中心，可面向酒店管理、旅游服务、市场营销等相关专业，开展“定向式”、“订单式”人才培养，年均满足3000人以上的教学、实训、技能鉴定需求。</t>
        </is>
      </c>
      <c r="O354" s="162" t="inlineStr">
        <is>
          <t>开展“校企合作”满足在校学生实训需求。</t>
        </is>
      </c>
      <c r="P354" s="528" t="inlineStr">
        <is>
          <t>满足3000人以上的教学、实训、技能鉴定需求</t>
        </is>
      </c>
      <c r="Q354" s="151" t="inlineStr">
        <is>
          <t>否</t>
        </is>
      </c>
      <c r="R354" s="151" t="inlineStr">
        <is>
          <t>否</t>
        </is>
      </c>
      <c r="S354" s="151" t="inlineStr">
        <is>
          <t>否</t>
        </is>
      </c>
      <c r="T354" s="151" t="inlineStr">
        <is>
          <t>会泽县农业农村局（沪滇）</t>
        </is>
      </c>
      <c r="U354" s="151" t="inlineStr">
        <is>
          <t>会泽县教育体育局</t>
        </is>
      </c>
      <c r="V354" s="151" t="inlineStr">
        <is>
          <t>是</t>
        </is>
      </c>
      <c r="W354" s="568" t="n">
        <v>46113</v>
      </c>
      <c r="X354" s="569" t="n">
        <v>46357</v>
      </c>
      <c r="Y354" s="151" t="n"/>
      <c r="Z354" s="544" t="n"/>
    </row>
    <row r="355" ht="218" customFormat="1" customHeight="1" s="507">
      <c r="A355" s="151" t="n">
        <v>73</v>
      </c>
      <c r="B355" s="151" t="inlineStr">
        <is>
          <t>乡村建设</t>
        </is>
      </c>
      <c r="C355" s="151" t="inlineStr">
        <is>
          <t>农村公共服务</t>
        </is>
      </c>
      <c r="D355" s="151" t="inlineStr">
        <is>
          <t>学校建设或改造</t>
        </is>
      </c>
      <c r="E355" s="151" t="inlineStr">
        <is>
          <t>会泽县宝云街道中心学校马武小学基础设施建设项目</t>
        </is>
      </c>
      <c r="F355" s="151" t="inlineStr">
        <is>
          <t>马武小学</t>
        </is>
      </c>
      <c r="G355" s="151" t="n"/>
      <c r="H355" s="151" t="inlineStr">
        <is>
          <t>新建</t>
        </is>
      </c>
      <c r="I355" s="162" t="inlineStr">
        <is>
          <t>1.新建石材旗台、安装不锈钢旗杆，投资概算3.6万元；
2.老教学楼教室内装修改造，（地砖铺设1200平方米，内墙砖1290平方米，内墙漆3900平方米）投资概算40.3万元；
3.铺设篮球场及足球场四周硅PU塑胶1820米，铺装人工草坪12850平方米，复合型塑胶面层跑道1545平方米，围墙175米，投资概算80万元；
4.新建室外显示大屏1块（背景墙及电子显示屏），投资概算31.98万元；
5.新建框架结构清真食堂，占地面积40平方米，建筑面积120平方米，共三层，投资概算39.12万元；
6.公厕改造200平方米（含小便器、蹲便器等），投资概算5万元。</t>
        </is>
      </c>
      <c r="J355" s="151">
        <f>K355+L355+M355</f>
        <v/>
      </c>
      <c r="K355" s="151" t="n"/>
      <c r="L355" s="151" t="n"/>
      <c r="M355" s="151" t="n">
        <v>200</v>
      </c>
      <c r="N355" s="162" t="inlineStr">
        <is>
          <t>完善农村义务教育阶段寄宿制学校基础设施，改善学校教育教学条件，实现义务教育均衡化发展。897名在校学生受益。</t>
        </is>
      </c>
      <c r="O355" s="162" t="inlineStr">
        <is>
          <t>改善学校基础设施，提升服务功能。</t>
        </is>
      </c>
      <c r="P355" s="528" t="inlineStr">
        <is>
          <t>897名在校学生受益。</t>
        </is>
      </c>
      <c r="Q355" s="151" t="inlineStr">
        <is>
          <t>否</t>
        </is>
      </c>
      <c r="R355" s="151" t="inlineStr">
        <is>
          <t>否</t>
        </is>
      </c>
      <c r="S355" s="151" t="inlineStr">
        <is>
          <t>否</t>
        </is>
      </c>
      <c r="T355" s="151" t="inlineStr">
        <is>
          <t>会泽县农业农村局（沪滇）</t>
        </is>
      </c>
      <c r="U355" s="151" t="inlineStr">
        <is>
          <t>会泽县教育体育局</t>
        </is>
      </c>
      <c r="V355" s="151" t="inlineStr">
        <is>
          <t>是</t>
        </is>
      </c>
      <c r="W355" s="568" t="n">
        <v>46113</v>
      </c>
      <c r="X355" s="569" t="n">
        <v>46357</v>
      </c>
      <c r="Y355" s="151" t="n"/>
      <c r="Z355" s="544" t="n"/>
    </row>
    <row r="356" ht="139" customFormat="1" customHeight="1" s="507">
      <c r="A356" s="151" t="n">
        <v>74</v>
      </c>
      <c r="B356" s="151" t="inlineStr">
        <is>
          <t>乡村建设</t>
        </is>
      </c>
      <c r="C356" s="151" t="inlineStr">
        <is>
          <t>农村公共服务</t>
        </is>
      </c>
      <c r="D356" s="151" t="inlineStr">
        <is>
          <t>其他</t>
        </is>
      </c>
      <c r="E356" s="151" t="inlineStr">
        <is>
          <t>上村乡卫生院建设项目</t>
        </is>
      </c>
      <c r="F356" s="151" t="inlineStr">
        <is>
          <t>上村乡</t>
        </is>
      </c>
      <c r="G356" s="151" t="n"/>
      <c r="H356" s="151" t="inlineStr">
        <is>
          <t>新建</t>
        </is>
      </c>
      <c r="I356" s="162" t="inlineStr">
        <is>
          <t>1.改建、装修原上村乡派出作为上村乡卫生院的业务用房，改建为综合楼，包括门诊、住院、和医技科室楼1栋1200平米。
2.放射科、检验科改造20万元，水电改造15万元，钢结构连廊及楼梯改造20万元，墙体拆除、墙面乳胶漆改造20万元，门窗、吊顶、地面改造10万元，中心供氧、病床、护士呼叫监护系统25万元。</t>
        </is>
      </c>
      <c r="J356" s="151">
        <f>K356+L356+M356</f>
        <v/>
      </c>
      <c r="K356" s="151" t="n"/>
      <c r="L356" s="151" t="n"/>
      <c r="M356" s="151" t="n">
        <v>140</v>
      </c>
      <c r="N356" s="162" t="inlineStr">
        <is>
          <t>改善医院就医环境，增加业务用房面积，优化就诊流程，科室设置更加合理，缓解群众看病拥挤及等待时间过长问题，提高医务人员的就诊效率，提升医疗质量。项目覆盖9233户37981人，其中脱贫对象（监测对象）203户827人。</t>
        </is>
      </c>
      <c r="O356" s="162" t="inlineStr">
        <is>
          <t>改善卫生院基础设施，提升卫生服务功能。</t>
        </is>
      </c>
      <c r="P356" s="561" t="inlineStr">
        <is>
          <t>项目覆盖9233户37981人，其中脱贫对象（监测对象）203户827人。</t>
        </is>
      </c>
      <c r="Q356" s="151" t="inlineStr">
        <is>
          <t>否</t>
        </is>
      </c>
      <c r="R356" s="151" t="inlineStr">
        <is>
          <t>否</t>
        </is>
      </c>
      <c r="S356" s="151" t="inlineStr">
        <is>
          <t>否</t>
        </is>
      </c>
      <c r="T356" s="151" t="inlineStr">
        <is>
          <t>会泽县农业农村局（沪滇）</t>
        </is>
      </c>
      <c r="U356" s="151" t="inlineStr">
        <is>
          <t>上村乡人民政府</t>
        </is>
      </c>
      <c r="V356" s="151" t="inlineStr">
        <is>
          <t>是</t>
        </is>
      </c>
      <c r="W356" s="568" t="n">
        <v>46113</v>
      </c>
      <c r="X356" s="569" t="n">
        <v>46357</v>
      </c>
      <c r="Y356" s="151" t="n"/>
      <c r="Z356" s="544" t="n"/>
    </row>
    <row r="357" ht="189" customFormat="1" customHeight="1" s="507">
      <c r="A357" s="151" t="n">
        <v>75</v>
      </c>
      <c r="B357" s="151" t="inlineStr">
        <is>
          <t>乡村建设行动</t>
        </is>
      </c>
      <c r="C357" s="151" t="inlineStr">
        <is>
          <t>人居环境整治</t>
        </is>
      </c>
      <c r="D357" s="151" t="inlineStr">
        <is>
          <t>农村污水治理</t>
        </is>
      </c>
      <c r="E357" s="151" t="inlineStr">
        <is>
          <t>火红乡农村污水治理管网收集项目</t>
        </is>
      </c>
      <c r="F357" s="151" t="inlineStr">
        <is>
          <t>火红乡</t>
        </is>
      </c>
      <c r="G357" s="151" t="inlineStr">
        <is>
          <t>桥边村</t>
        </is>
      </c>
      <c r="H357" s="151" t="inlineStr">
        <is>
          <t>新建</t>
        </is>
      </c>
      <c r="I357" s="162" t="inlineStr">
        <is>
          <t>1.项目概要：针对火红乡农村生活污水直排问题，通过污水收集设施建设解决污水治理难题，项目总投资640万元。
2.建设主要内容：在火红乡周边农村铺设污水管网并建设相应配套设施。新铺设污水收集管网4.24千米，管径为DN300～DN500；新铺设接户管3.1千米，管径为DN150；浇筑检查井90个。项目建成后将有效解决4488人农村生活污水直排问题，保护周边农村和下游水体水质，显著改善人居环境和生态安全。</t>
        </is>
      </c>
      <c r="J357" s="560">
        <f>K357+L357+M357</f>
        <v/>
      </c>
      <c r="K357" s="151" t="n">
        <v>340</v>
      </c>
      <c r="L357" s="560" t="n"/>
      <c r="M357" s="560" t="n"/>
      <c r="N357" s="162" t="inlineStr">
        <is>
          <t>项目建成后将有效解决4488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57"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3.惠及人口：项目惠及4488名农村群众。</t>
        </is>
      </c>
      <c r="P357" s="528" t="n">
        <v>4488</v>
      </c>
      <c r="Q357" s="151" t="inlineStr">
        <is>
          <t>否</t>
        </is>
      </c>
      <c r="R357" s="151" t="inlineStr">
        <is>
          <t>否</t>
        </is>
      </c>
      <c r="S357" s="151" t="inlineStr">
        <is>
          <t>否</t>
        </is>
      </c>
      <c r="T357" s="151" t="inlineStr">
        <is>
          <t>会泽县住房和城乡建设局</t>
        </is>
      </c>
      <c r="U357" s="151" t="inlineStr">
        <is>
          <t>会泽县钱城建设投资集团有限公司</t>
        </is>
      </c>
      <c r="V357" s="151" t="inlineStr">
        <is>
          <t>是</t>
        </is>
      </c>
      <c r="W357" s="568" t="n">
        <v>46023</v>
      </c>
      <c r="X357" s="569" t="n">
        <v>46387</v>
      </c>
      <c r="Y357" s="151" t="n"/>
      <c r="Z357" s="544" t="n"/>
    </row>
    <row r="358" ht="195" customFormat="1" customHeight="1" s="507">
      <c r="A358" s="151" t="n">
        <v>76</v>
      </c>
      <c r="B358" s="151" t="inlineStr">
        <is>
          <t>乡村建设行动</t>
        </is>
      </c>
      <c r="C358" s="151" t="inlineStr">
        <is>
          <t>人居环境整治</t>
        </is>
      </c>
      <c r="D358" s="151" t="inlineStr">
        <is>
          <t>农村污水治理</t>
        </is>
      </c>
      <c r="E358" s="151" t="inlineStr">
        <is>
          <t>五星乡农村污水治理管网收集项目</t>
        </is>
      </c>
      <c r="F358" s="151" t="inlineStr">
        <is>
          <t>五星乡</t>
        </is>
      </c>
      <c r="G358" s="151" t="inlineStr">
        <is>
          <t>铅厂村</t>
        </is>
      </c>
      <c r="H358" s="151" t="inlineStr">
        <is>
          <t>新建</t>
        </is>
      </c>
      <c r="I358" s="162" t="inlineStr">
        <is>
          <t>1.项目概要：针对五星乡农村生活污水直排问题，通过污水收集设施建设解决污水治理难题，项目总投资610万元。
2.建设主要内容：在五星乡周边农村铺设污水管网并建设相应配套设施。新铺设污水收集管网3.12千米，管径为DN200～DN500；新铺设接户管0.72千米，管径为DN150；浇筑检查井92个。项目建成后将有效解决4270人农村生活污水直排问题，保护周边农村和下游水体水质，显著改善人居环境和生态安全。</t>
        </is>
      </c>
      <c r="J358" s="151">
        <f>K358+L358+M358</f>
        <v/>
      </c>
      <c r="K358" s="151" t="n">
        <v>310</v>
      </c>
      <c r="L358" s="151" t="n"/>
      <c r="M358" s="151" t="n"/>
      <c r="N358" s="162" t="inlineStr">
        <is>
          <t>项目建成后将有效解决4270人农村生活污水直排、处理设施缺失等问题，重点改善农村群众人居环境，实现农村生活污水有效收，改善农村水环境质量，提升村民生活质量，助力乡村振兴和生态文明建设，改善村民生活条件，进一步巩固脱贫成果，实现巩固拓展脱贫攻坚成果同乡村振兴有效衔接。</t>
        </is>
      </c>
      <c r="O358"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4270名农村群众。</t>
        </is>
      </c>
      <c r="P358" s="528" t="n">
        <v>4270</v>
      </c>
      <c r="Q358" s="151" t="inlineStr">
        <is>
          <t>否</t>
        </is>
      </c>
      <c r="R358" s="151" t="inlineStr">
        <is>
          <t>否</t>
        </is>
      </c>
      <c r="S358" s="151" t="inlineStr">
        <is>
          <t>否</t>
        </is>
      </c>
      <c r="T358" s="151" t="inlineStr">
        <is>
          <t>会泽县住房和城乡建设局</t>
        </is>
      </c>
      <c r="U358" s="151" t="inlineStr">
        <is>
          <t>会泽县钱城建设投资集团有限公司</t>
        </is>
      </c>
      <c r="V358" s="151" t="inlineStr">
        <is>
          <t>是</t>
        </is>
      </c>
      <c r="W358" s="568" t="n">
        <v>46024</v>
      </c>
      <c r="X358" s="569" t="n">
        <v>46387</v>
      </c>
      <c r="Y358" s="151" t="n"/>
      <c r="Z358" s="544" t="n"/>
    </row>
    <row r="359" ht="192" customFormat="1" customHeight="1" s="507">
      <c r="A359" s="151" t="n">
        <v>77</v>
      </c>
      <c r="B359" s="151" t="inlineStr">
        <is>
          <t>乡村建设行动</t>
        </is>
      </c>
      <c r="C359" s="151" t="inlineStr">
        <is>
          <t>人居环境整治</t>
        </is>
      </c>
      <c r="D359" s="151" t="inlineStr">
        <is>
          <t>农村污水治理</t>
        </is>
      </c>
      <c r="E359" s="151" t="inlineStr">
        <is>
          <t>老厂乡农村污水治理管网收集项目</t>
        </is>
      </c>
      <c r="F359" s="151" t="inlineStr">
        <is>
          <t>老厂乡</t>
        </is>
      </c>
      <c r="G359" s="151" t="inlineStr">
        <is>
          <t>老厂村</t>
        </is>
      </c>
      <c r="H359" s="151" t="inlineStr">
        <is>
          <t>新建</t>
        </is>
      </c>
      <c r="I359" s="162" t="inlineStr">
        <is>
          <t>1.项目概要：针对老厂乡农村生活污水直排问题，通过污水收集设施建设解决污水治理难题，项目总投资350万元。
2.建设主要内容：在老厂乡周边农村铺设污水管网并建设相应配套设施。新铺设污水收集管网3.29千米，管径为DN400～DN500；新铺设接户管0.38千米，管径为DN150；浇筑检查井94个。项目建成后将有效解决2773人农村生活污水直排问题，保护周边农村和下游水体水质，显著改善人居环境和生态安全。</t>
        </is>
      </c>
      <c r="J359" s="151" t="n">
        <v>350</v>
      </c>
      <c r="K359" s="151" t="n">
        <v>350</v>
      </c>
      <c r="L359" s="151" t="n"/>
      <c r="M359" s="151" t="n"/>
      <c r="N359" s="162" t="inlineStr">
        <is>
          <t>项目建成后将有效解决2773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59"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2773名农村群众。</t>
        </is>
      </c>
      <c r="P359" s="528" t="n">
        <v>2773</v>
      </c>
      <c r="Q359" s="151" t="inlineStr">
        <is>
          <t>否</t>
        </is>
      </c>
      <c r="R359" s="151" t="inlineStr">
        <is>
          <t>否</t>
        </is>
      </c>
      <c r="S359" s="151" t="inlineStr">
        <is>
          <t>否</t>
        </is>
      </c>
      <c r="T359" s="151" t="inlineStr">
        <is>
          <t>会泽县住房和城乡建设局</t>
        </is>
      </c>
      <c r="U359" s="151" t="inlineStr">
        <is>
          <t>会泽县钱城建设投资集团有限公司</t>
        </is>
      </c>
      <c r="V359" s="151" t="inlineStr">
        <is>
          <t>是</t>
        </is>
      </c>
      <c r="W359" s="568" t="n">
        <v>46025</v>
      </c>
      <c r="X359" s="569" t="n">
        <v>46387</v>
      </c>
      <c r="Y359" s="151" t="n"/>
      <c r="Z359" s="544" t="n"/>
    </row>
    <row r="360" ht="198" customFormat="1" customHeight="1" s="507">
      <c r="A360" s="151" t="n">
        <v>78</v>
      </c>
      <c r="B360" s="151" t="inlineStr">
        <is>
          <t>乡村建设行动</t>
        </is>
      </c>
      <c r="C360" s="151" t="inlineStr">
        <is>
          <t>人居环境整治</t>
        </is>
      </c>
      <c r="D360" s="151" t="inlineStr">
        <is>
          <t>农村污水治理</t>
        </is>
      </c>
      <c r="E360" s="151" t="inlineStr">
        <is>
          <t>纸厂乡农村污水治理管网收集项目</t>
        </is>
      </c>
      <c r="F360" s="151" t="inlineStr">
        <is>
          <t>纸厂乡</t>
        </is>
      </c>
      <c r="G360" s="151" t="inlineStr">
        <is>
          <t>罗别古村</t>
        </is>
      </c>
      <c r="H360" s="151" t="inlineStr">
        <is>
          <t>新建</t>
        </is>
      </c>
      <c r="I360" s="162" t="inlineStr">
        <is>
          <t>1.项目概要：针对纸厂乡农村生活污水直排问题，通过污水收集设施建设解决污水治理难题，项目总投资1060万元。
2.建设主要内容：在纸厂乡周边农村铺设污水管网并建设相应配套设施。新铺设污水收集管网5.28千米，管径为DN400～DN500；新铺设接户管5.13千米，管径为DN150；浇筑检查井185个。项目建成后将有效解决4058人农村生活污水直排问题，保护周边农村和下游水体水质，显著改善人居环境和生态安全。</t>
        </is>
      </c>
      <c r="J360" s="151">
        <f>K360+L360+M360</f>
        <v/>
      </c>
      <c r="K360" s="151" t="n">
        <v>560</v>
      </c>
      <c r="L360" s="151" t="n"/>
      <c r="M360" s="151" t="n"/>
      <c r="N360" s="162" t="inlineStr">
        <is>
          <t>项目建成后将有效解决4058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0"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4058名农村群众。</t>
        </is>
      </c>
      <c r="P360" s="528" t="n">
        <v>4058</v>
      </c>
      <c r="Q360" s="151" t="inlineStr">
        <is>
          <t>否</t>
        </is>
      </c>
      <c r="R360" s="151" t="inlineStr">
        <is>
          <t>否</t>
        </is>
      </c>
      <c r="S360" s="151" t="inlineStr">
        <is>
          <t>否</t>
        </is>
      </c>
      <c r="T360" s="151" t="inlineStr">
        <is>
          <t>会泽县住房和城乡建设局</t>
        </is>
      </c>
      <c r="U360" s="151" t="inlineStr">
        <is>
          <t>会泽县钱城建设投资集团有限公司</t>
        </is>
      </c>
      <c r="V360" s="151" t="inlineStr">
        <is>
          <t>是</t>
        </is>
      </c>
      <c r="W360" s="568" t="n">
        <v>46026</v>
      </c>
      <c r="X360" s="569" t="n">
        <v>46387</v>
      </c>
      <c r="Y360" s="151" t="n"/>
      <c r="Z360" s="544" t="n"/>
    </row>
    <row r="361" ht="195" customFormat="1" customHeight="1" s="507">
      <c r="A361" s="151" t="n">
        <v>79</v>
      </c>
      <c r="B361" s="151" t="inlineStr">
        <is>
          <t>乡村建设行动</t>
        </is>
      </c>
      <c r="C361" s="151" t="inlineStr">
        <is>
          <t>人居环境整治</t>
        </is>
      </c>
      <c r="D361" s="151" t="inlineStr">
        <is>
          <t>农村污水治理</t>
        </is>
      </c>
      <c r="E361" s="151" t="inlineStr">
        <is>
          <t>田坝乡农村污水治理管网收集项目</t>
        </is>
      </c>
      <c r="F361" s="151" t="inlineStr">
        <is>
          <t>田坝乡</t>
        </is>
      </c>
      <c r="G361" s="151" t="inlineStr">
        <is>
          <t>田坝村</t>
        </is>
      </c>
      <c r="H361" s="151" t="inlineStr">
        <is>
          <t>新建</t>
        </is>
      </c>
      <c r="I361" s="162" t="inlineStr">
        <is>
          <t>1.项目概要：针对田坝乡农村生活污水直排问题，通过污水收集设施建设解决污水治理难题，项目总投资540万元。
2.建设主要内容：在田坝乡周边农村铺设污水管网并建设相应配套设施。新铺设污水收集管网3.21千米，管径为DN300～DN500；新铺设接户管4.44千米，管径为DN150；浇筑检查井55个。项目建成后将有效解决3461人农村生活污水直排问题，保护周边农村和下游水体水质，显著改善人居环境和生态安全。</t>
        </is>
      </c>
      <c r="J361" s="151">
        <f>K361+L361+M361</f>
        <v/>
      </c>
      <c r="K361" s="151" t="n">
        <v>300</v>
      </c>
      <c r="L361" s="151" t="n"/>
      <c r="M361" s="151" t="n"/>
      <c r="N361" s="162" t="inlineStr">
        <is>
          <t>项目建成后将有效解决3461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1"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3461名农村群众。</t>
        </is>
      </c>
      <c r="P361" s="528" t="n">
        <v>3461</v>
      </c>
      <c r="Q361" s="151" t="inlineStr">
        <is>
          <t>否</t>
        </is>
      </c>
      <c r="R361" s="151" t="inlineStr">
        <is>
          <t>否</t>
        </is>
      </c>
      <c r="S361" s="151" t="inlineStr">
        <is>
          <t>否</t>
        </is>
      </c>
      <c r="T361" s="151" t="inlineStr">
        <is>
          <t>会泽县住房和城乡建设局</t>
        </is>
      </c>
      <c r="U361" s="151" t="inlineStr">
        <is>
          <t>会泽县钱城建设投资集团有限公司</t>
        </is>
      </c>
      <c r="V361" s="151" t="inlineStr">
        <is>
          <t>是</t>
        </is>
      </c>
      <c r="W361" s="568" t="n">
        <v>46027</v>
      </c>
      <c r="X361" s="569" t="n">
        <v>46387</v>
      </c>
      <c r="Y361" s="151" t="n"/>
      <c r="Z361" s="544" t="n"/>
    </row>
    <row r="362" ht="197" customFormat="1" customHeight="1" s="507">
      <c r="A362" s="151" t="n">
        <v>80</v>
      </c>
      <c r="B362" s="151" t="inlineStr">
        <is>
          <t>乡村建设行动</t>
        </is>
      </c>
      <c r="C362" s="151" t="inlineStr">
        <is>
          <t>人居环境整治</t>
        </is>
      </c>
      <c r="D362" s="151" t="inlineStr">
        <is>
          <t>农村污水治理</t>
        </is>
      </c>
      <c r="E362" s="151" t="inlineStr">
        <is>
          <t>雨碌乡农村污水治理管网收集项目</t>
        </is>
      </c>
      <c r="F362" s="151" t="inlineStr">
        <is>
          <t>雨碌乡</t>
        </is>
      </c>
      <c r="G362" s="151" t="inlineStr">
        <is>
          <t>小米村、雨碌村</t>
        </is>
      </c>
      <c r="H362" s="151" t="inlineStr">
        <is>
          <t>新建</t>
        </is>
      </c>
      <c r="I362" s="162" t="inlineStr">
        <is>
          <t>1.项目概要：针对雨碌乡农村生活污水直排问题，通过污水收集设施建设解决污水治理难题，项目总投资1475万元。
2.建设主要内容：在雨碌乡周边农村铺设污水管网并建设相应配套设施。新铺设污水收集管网9.9千米，管径为DN300～DN400；新铺设接户管12.27千米，管径为DN150；浇筑检查井215个。项目建成后将有效解决8378人农村生活污水直排问题，保护周边农村和下游水体水质，显著改善人居环境和生态安全。</t>
        </is>
      </c>
      <c r="J362" s="151">
        <f>K362+L362+M362</f>
        <v/>
      </c>
      <c r="K362" s="151" t="n">
        <v>775</v>
      </c>
      <c r="L362" s="151" t="n"/>
      <c r="M362" s="151" t="n"/>
      <c r="N362" s="162" t="inlineStr">
        <is>
          <t>项目建成后将有效解决8378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2"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8378名农村群众。</t>
        </is>
      </c>
      <c r="P362" s="528" t="n">
        <v>8378</v>
      </c>
      <c r="Q362" s="151" t="inlineStr">
        <is>
          <t>否</t>
        </is>
      </c>
      <c r="R362" s="151" t="inlineStr">
        <is>
          <t>否</t>
        </is>
      </c>
      <c r="S362" s="151" t="inlineStr">
        <is>
          <t>否</t>
        </is>
      </c>
      <c r="T362" s="151" t="inlineStr">
        <is>
          <t>会泽县住房和城乡建设局</t>
        </is>
      </c>
      <c r="U362" s="151" t="inlineStr">
        <is>
          <t>会泽县钱城建设投资集团有限公司</t>
        </is>
      </c>
      <c r="V362" s="151" t="inlineStr">
        <is>
          <t>是</t>
        </is>
      </c>
      <c r="W362" s="568" t="n">
        <v>46028</v>
      </c>
      <c r="X362" s="569" t="n">
        <v>46387</v>
      </c>
      <c r="Y362" s="151" t="n"/>
      <c r="Z362" s="544" t="n"/>
    </row>
    <row r="363" ht="196" customFormat="1" customHeight="1" s="507">
      <c r="A363" s="151" t="n">
        <v>81</v>
      </c>
      <c r="B363" s="151" t="inlineStr">
        <is>
          <t>乡村建设行动</t>
        </is>
      </c>
      <c r="C363" s="151" t="inlineStr">
        <is>
          <t>人居环境整治</t>
        </is>
      </c>
      <c r="D363" s="151" t="inlineStr">
        <is>
          <t>农村污水治理</t>
        </is>
      </c>
      <c r="E363" s="151" t="inlineStr">
        <is>
          <t>大桥乡农村污水治理管网收集项目</t>
        </is>
      </c>
      <c r="F363" s="151" t="inlineStr">
        <is>
          <t>大桥乡</t>
        </is>
      </c>
      <c r="G363" s="151" t="inlineStr">
        <is>
          <t>大桥村</t>
        </is>
      </c>
      <c r="H363" s="151" t="inlineStr">
        <is>
          <t>新建</t>
        </is>
      </c>
      <c r="I363" s="162" t="inlineStr">
        <is>
          <t>1.项目概要：针对大桥乡农村生活污水直排问题，通过污水收集设施建设解决污水治理难题，项目总投资850万元。
2.建设主要内容：在大桥乡周边农村铺设污水管网并建设相应配套设施。新铺设污水收集管网4.22千米，管径为DN300～DN400；新铺设接户管4.83千米，管径为DN150；浇筑检查井143个。项目建成后将有效解决3594人农村生活污水直排问题，保护周边农村和下游水体水质，显著改善人居环境和生态安全。</t>
        </is>
      </c>
      <c r="J363" s="151">
        <f>K363+L363+M363</f>
        <v/>
      </c>
      <c r="K363" s="151" t="n">
        <v>450</v>
      </c>
      <c r="L363" s="151" t="n"/>
      <c r="M363" s="151" t="n"/>
      <c r="N363" s="162" t="inlineStr">
        <is>
          <t>项目建成后将有效解决3594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3"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3.惠及人口：项目惠及3594名农村群众。</t>
        </is>
      </c>
      <c r="P363" s="528" t="n">
        <v>3594</v>
      </c>
      <c r="Q363" s="151" t="inlineStr">
        <is>
          <t>否</t>
        </is>
      </c>
      <c r="R363" s="151" t="inlineStr">
        <is>
          <t>否</t>
        </is>
      </c>
      <c r="S363" s="151" t="inlineStr">
        <is>
          <t>否</t>
        </is>
      </c>
      <c r="T363" s="151" t="inlineStr">
        <is>
          <t>会泽县住房和城乡建设局</t>
        </is>
      </c>
      <c r="U363" s="151" t="inlineStr">
        <is>
          <t>会泽县钱城建设投资集团有限公司</t>
        </is>
      </c>
      <c r="V363" s="151" t="inlineStr">
        <is>
          <t>是</t>
        </is>
      </c>
      <c r="W363" s="568" t="n">
        <v>46029</v>
      </c>
      <c r="X363" s="569" t="n">
        <v>46387</v>
      </c>
      <c r="Y363" s="151" t="n"/>
      <c r="Z363" s="544" t="n"/>
    </row>
    <row r="364" ht="208" customFormat="1" customHeight="1" s="507">
      <c r="A364" s="151" t="n">
        <v>82</v>
      </c>
      <c r="B364" s="151" t="inlineStr">
        <is>
          <t>乡村建设行动</t>
        </is>
      </c>
      <c r="C364" s="151" t="inlineStr">
        <is>
          <t>人居环境整治</t>
        </is>
      </c>
      <c r="D364" s="151" t="inlineStr">
        <is>
          <t>农村污水治理</t>
        </is>
      </c>
      <c r="E364" s="151" t="inlineStr">
        <is>
          <t>驾车乡农村污水治理管网收集项目</t>
        </is>
      </c>
      <c r="F364" s="151" t="inlineStr">
        <is>
          <t>驾车乡</t>
        </is>
      </c>
      <c r="G364" s="151" t="inlineStr">
        <is>
          <t>驾车村</t>
        </is>
      </c>
      <c r="H364" s="151" t="inlineStr">
        <is>
          <t>新建</t>
        </is>
      </c>
      <c r="I364" s="162" t="inlineStr">
        <is>
          <t>1.项目概要：针对驾车乡农村生活污水直排问题，通过污水收集设施建设解决污水治理难题，项目总投资840万元。
2.建设主要内容：在驾车乡周边农村铺设污水管网并建设相应配套设施。新铺设污水收集管网4.25千米，管径为DN400；新铺设接户管4.26千米，管径为DN150；浇筑检查井57个及其他配套设施。项目建成后将有效解决2245人农村生活污水直排问题，保护周边农村和下游水体水质，显著改善人居环境和生态安全。</t>
        </is>
      </c>
      <c r="J364" s="151">
        <f>K364+L364+M364</f>
        <v/>
      </c>
      <c r="K364" s="151" t="n">
        <v>440</v>
      </c>
      <c r="L364" s="151" t="n"/>
      <c r="M364" s="151" t="n"/>
      <c r="N364" s="162" t="inlineStr">
        <is>
          <t>项目建成后将有效解决2245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4"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3.惠及人口：项目惠及2245名农村群众。</t>
        </is>
      </c>
      <c r="P364" s="528" t="n">
        <v>2245</v>
      </c>
      <c r="Q364" s="151" t="inlineStr">
        <is>
          <t>否</t>
        </is>
      </c>
      <c r="R364" s="151" t="inlineStr">
        <is>
          <t>否</t>
        </is>
      </c>
      <c r="S364" s="151" t="inlineStr">
        <is>
          <t>否</t>
        </is>
      </c>
      <c r="T364" s="151" t="inlineStr">
        <is>
          <t>会泽县住房和城乡建设局</t>
        </is>
      </c>
      <c r="U364" s="151" t="inlineStr">
        <is>
          <t>会泽县钱城建设投资集团有限公司</t>
        </is>
      </c>
      <c r="V364" s="151" t="inlineStr">
        <is>
          <t>是</t>
        </is>
      </c>
      <c r="W364" s="568" t="n">
        <v>46030</v>
      </c>
      <c r="X364" s="569" t="n">
        <v>46387</v>
      </c>
      <c r="Y364" s="151" t="n"/>
      <c r="Z364" s="544" t="n"/>
    </row>
    <row r="365" ht="198" customFormat="1" customHeight="1" s="507">
      <c r="A365" s="151" t="n">
        <v>83</v>
      </c>
      <c r="B365" s="151" t="inlineStr">
        <is>
          <t>乡村建设行动</t>
        </is>
      </c>
      <c r="C365" s="151" t="inlineStr">
        <is>
          <t>人居环境整治</t>
        </is>
      </c>
      <c r="D365" s="151" t="inlineStr">
        <is>
          <t>农村污水治理</t>
        </is>
      </c>
      <c r="E365" s="151" t="inlineStr">
        <is>
          <t>上村乡农村污水治理管网收集项目</t>
        </is>
      </c>
      <c r="F365" s="151" t="inlineStr">
        <is>
          <t>上村乡</t>
        </is>
      </c>
      <c r="G365" s="151" t="n"/>
      <c r="H365" s="151" t="inlineStr">
        <is>
          <t>新建</t>
        </is>
      </c>
      <c r="I365" s="162" t="inlineStr">
        <is>
          <t>1.项目概要：针对上村乡农村生活污水直排问题，通过污水收集设施建设解决污水治理难题，项目总投资1790万元。
2.建设主要内容：在上村乡1号线、2号线、4号线、6号线、7号线、8号线、11号线铺设污水管网并建设其他配套设施。新铺设污水收集管网9.7千米，管径为DN300～DN400；新铺设接户管1.33千米，管径为DN150。项目建成后将有效解决2674人农村生活污水直排问题，保护周边农村和下游水体水质，显著改善人居环境和生态安全。</t>
        </is>
      </c>
      <c r="J365" s="151">
        <f>K365+L365+M365</f>
        <v/>
      </c>
      <c r="K365" s="151" t="n">
        <v>890</v>
      </c>
      <c r="L365" s="151" t="n"/>
      <c r="M365" s="151" t="n"/>
      <c r="N365" s="162" t="inlineStr">
        <is>
          <t>项目建成后将有效解决2674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5"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3.惠及人口：项目惠及2674名农村群众。</t>
        </is>
      </c>
      <c r="P365" s="528" t="n">
        <v>2674</v>
      </c>
      <c r="Q365" s="151" t="inlineStr">
        <is>
          <t>否</t>
        </is>
      </c>
      <c r="R365" s="151" t="inlineStr">
        <is>
          <t>否</t>
        </is>
      </c>
      <c r="S365" s="151" t="inlineStr">
        <is>
          <t>否</t>
        </is>
      </c>
      <c r="T365" s="151" t="inlineStr">
        <is>
          <t>会泽县住房和城乡建设局</t>
        </is>
      </c>
      <c r="U365" s="151" t="inlineStr">
        <is>
          <t>会泽县钱城建设投资集团有限公司</t>
        </is>
      </c>
      <c r="V365" s="151" t="inlineStr">
        <is>
          <t>是</t>
        </is>
      </c>
      <c r="W365" s="568" t="n">
        <v>46031</v>
      </c>
      <c r="X365" s="569" t="n">
        <v>46387</v>
      </c>
      <c r="Y365" s="151" t="n"/>
      <c r="Z365" s="544" t="n"/>
    </row>
    <row r="366" ht="209" customFormat="1" customHeight="1" s="507">
      <c r="A366" s="151" t="n">
        <v>84</v>
      </c>
      <c r="B366" s="151" t="inlineStr">
        <is>
          <t>乡村建设行动</t>
        </is>
      </c>
      <c r="C366" s="151" t="inlineStr">
        <is>
          <t>人居环境整治</t>
        </is>
      </c>
      <c r="D366" s="151" t="inlineStr">
        <is>
          <t>农村污水治理</t>
        </is>
      </c>
      <c r="E366" s="151" t="inlineStr">
        <is>
          <t>马路乡农村污水治理管网收集项目</t>
        </is>
      </c>
      <c r="F366" s="151" t="inlineStr">
        <is>
          <t>马路乡</t>
        </is>
      </c>
      <c r="G366" s="151" t="n"/>
      <c r="H366" s="151" t="inlineStr">
        <is>
          <t>新建</t>
        </is>
      </c>
      <c r="I366" s="162" t="inlineStr">
        <is>
          <t>1.项目概要：针对马路乡农村生活污水直排问题，通过污水收集设施建设解决污水治理难题，项目总投资900万元。
2.建设主要内容：在马路乡周边农村铺设污水管网并建设其他配套设施。新铺设污水收集管网4.17千米，管径为DN400；新铺设接户管6.9千米，管径为DN150。项目建成后将有效解决4109人农村生活污水直排问题，保护周边农村和下游水体水质，显著改善人居环境和生态安全。</t>
        </is>
      </c>
      <c r="J366" s="151">
        <f>K366+L366+M366</f>
        <v/>
      </c>
      <c r="K366" s="151" t="n">
        <v>450</v>
      </c>
      <c r="L366" s="151" t="n"/>
      <c r="M366" s="151" t="n"/>
      <c r="N366" s="162" t="inlineStr">
        <is>
          <t>项目建成后将有效解决4109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6"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3.惠及人口：项目惠及4109名农村群众。</t>
        </is>
      </c>
      <c r="P366" s="528" t="n">
        <v>4109</v>
      </c>
      <c r="Q366" s="151" t="inlineStr">
        <is>
          <t>否</t>
        </is>
      </c>
      <c r="R366" s="151" t="inlineStr">
        <is>
          <t>否</t>
        </is>
      </c>
      <c r="S366" s="151" t="inlineStr">
        <is>
          <t>否</t>
        </is>
      </c>
      <c r="T366" s="151" t="inlineStr">
        <is>
          <t>会泽县住房和城乡建设局</t>
        </is>
      </c>
      <c r="U366" s="151" t="inlineStr">
        <is>
          <t>会泽县钱城建设投资集团有限公司</t>
        </is>
      </c>
      <c r="V366" s="151" t="inlineStr">
        <is>
          <t>是</t>
        </is>
      </c>
      <c r="W366" s="568" t="n">
        <v>46032</v>
      </c>
      <c r="X366" s="569" t="n">
        <v>46387</v>
      </c>
      <c r="Y366" s="151" t="n"/>
      <c r="Z366" s="544" t="n"/>
    </row>
    <row r="367" ht="195" customFormat="1" customHeight="1" s="507">
      <c r="A367" s="151" t="n">
        <v>85</v>
      </c>
      <c r="B367" s="151" t="inlineStr">
        <is>
          <t>乡村建设行动</t>
        </is>
      </c>
      <c r="C367" s="151" t="inlineStr">
        <is>
          <t>人居环境整治</t>
        </is>
      </c>
      <c r="D367" s="151" t="inlineStr">
        <is>
          <t>农村污水治理</t>
        </is>
      </c>
      <c r="E367" s="151" t="inlineStr">
        <is>
          <t>新街乡农村污水治理管网收集项目</t>
        </is>
      </c>
      <c r="F367" s="151" t="inlineStr">
        <is>
          <t>新街乡</t>
        </is>
      </c>
      <c r="G367" s="151" t="inlineStr">
        <is>
          <t>新街村</t>
        </is>
      </c>
      <c r="H367" s="151" t="inlineStr">
        <is>
          <t>新建</t>
        </is>
      </c>
      <c r="I367" s="162" t="inlineStr">
        <is>
          <t>1.项目概要：针对新街乡农村生活污水直排问题，通过污水收集设施建设解决污水治理难题，项目总投资255万元。
2.建设主要内容：在新街乡周边农村铺设污水管网并建设其他配套设施。新铺设污水收集管网1.43千米，管径为DN400；新铺设接户管1.46千米，管径为DN150。项目建成后将有效解决2374人农村生活污水直排问题，保护周边农村和下游水体水质，显著改善人居环境和生态安全。</t>
        </is>
      </c>
      <c r="J367" s="151">
        <f>K367+L367+M367</f>
        <v/>
      </c>
      <c r="K367" s="151" t="n">
        <v>255</v>
      </c>
      <c r="L367" s="151" t="n"/>
      <c r="M367" s="151" t="n"/>
      <c r="N367" s="162" t="inlineStr">
        <is>
          <t>项目建成后将有效解决2374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7"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3.惠及人口：项目惠及2374名农村群众。</t>
        </is>
      </c>
      <c r="P367" s="528" t="n">
        <v>2374</v>
      </c>
      <c r="Q367" s="151" t="inlineStr">
        <is>
          <t>否</t>
        </is>
      </c>
      <c r="R367" s="151" t="inlineStr">
        <is>
          <t>否</t>
        </is>
      </c>
      <c r="S367" s="151" t="inlineStr">
        <is>
          <t>否</t>
        </is>
      </c>
      <c r="T367" s="151" t="inlineStr">
        <is>
          <t>会泽县住房和城乡建设局</t>
        </is>
      </c>
      <c r="U367" s="151" t="inlineStr">
        <is>
          <t>会泽县钱城建设投资集团有限公司</t>
        </is>
      </c>
      <c r="V367" s="151" t="inlineStr">
        <is>
          <t>是</t>
        </is>
      </c>
      <c r="W367" s="568" t="n">
        <v>46033</v>
      </c>
      <c r="X367" s="569" t="n">
        <v>46387</v>
      </c>
      <c r="Y367" s="151" t="n"/>
      <c r="Z367" s="544" t="n"/>
    </row>
    <row r="368" ht="204" customFormat="1" customHeight="1" s="507">
      <c r="A368" s="151" t="n">
        <v>86</v>
      </c>
      <c r="B368" s="151" t="inlineStr">
        <is>
          <t>乡村建设行动</t>
        </is>
      </c>
      <c r="C368" s="151" t="inlineStr">
        <is>
          <t>人居环境整治</t>
        </is>
      </c>
      <c r="D368" s="151" t="inlineStr">
        <is>
          <t>农村污水治理</t>
        </is>
      </c>
      <c r="E368" s="151" t="inlineStr">
        <is>
          <t>鲁纳乡农村污水治理管网收集项目</t>
        </is>
      </c>
      <c r="F368" s="151" t="inlineStr">
        <is>
          <t>鲁纳乡</t>
        </is>
      </c>
      <c r="G368" s="151" t="inlineStr">
        <is>
          <t>新芸村</t>
        </is>
      </c>
      <c r="H368" s="151" t="inlineStr">
        <is>
          <t>新建</t>
        </is>
      </c>
      <c r="I368" s="162" t="inlineStr">
        <is>
          <t>1.项目概要：针对鲁纳乡农村生活污水直排问题，通过污水收集设施建设解决污水治理难题，项目总投资165万元。
2.建设主要内容：在鲁纳乡周边农村铺设污水管网并建设其他配套设施。新铺设污水收集管网0.55千米，管径为DN150～DN200；新铺设接户管0.59千米，管径为DN150。项目建成后将有效解决1375人农村生活污水直排问题，保护周边农村和下游水体水质，显著改善人居环境和生态安全。</t>
        </is>
      </c>
      <c r="J368" s="560">
        <f>K368+L368+M368</f>
        <v/>
      </c>
      <c r="K368" s="560" t="n">
        <v>165</v>
      </c>
      <c r="L368" s="151" t="n"/>
      <c r="M368" s="151" t="n"/>
      <c r="N368" s="162" t="inlineStr">
        <is>
          <t>项目建成后将有效解决1375人农村生活污水直排、处理设施缺失等问题，重点改善农村群众人居环境，实现农村生活污水有效收集，改善农村水环境质量，提升村民生活质量，助力乡村振兴和生态文明建设，改善村民生活条件，进一步巩固脱贫成果，实现巩固拓展脱贫攻坚成果同乡村振兴有效衔接。</t>
        </is>
      </c>
      <c r="O368" s="552" t="inlineStr">
        <is>
          <t>1.农户增收与就业带动：就业岗位：运维优先聘用农户，建设期提供临时施工岗，促进就业。运营期间开发公益性岗位，为未外出务工并具有一定劳动力的农户，提供“道路、管网维护”等公益性岗位，每人每月可给予一定补助。
2.长效运维与保障：设置公益性岗位，让农户参与设施巡查。通过财政补偿、沪滇协作等资金渠道，保障机制长效运行。项目通过利益共享、技能培训、资源回用等方式，提高农村污水收集率，改善农村饮用水安全，改善村容村貌，提高农民生活质量，增强农村居民获得感幸福感，有助于改善农村人居环境，有助于保障人民群众身心健康，实现生态保护与农民增收双赢。
3.惠及人口：项目惠及1375名农村群众。</t>
        </is>
      </c>
      <c r="P368" s="528" t="n">
        <v>1375</v>
      </c>
      <c r="Q368" s="151" t="inlineStr">
        <is>
          <t>否</t>
        </is>
      </c>
      <c r="R368" s="151" t="inlineStr">
        <is>
          <t>否</t>
        </is>
      </c>
      <c r="S368" s="151" t="inlineStr">
        <is>
          <t>否</t>
        </is>
      </c>
      <c r="T368" s="151" t="inlineStr">
        <is>
          <t>会泽县住房和城乡建设局</t>
        </is>
      </c>
      <c r="U368" s="151" t="inlineStr">
        <is>
          <t>会泽县钱城建设投资集团有限公司</t>
        </is>
      </c>
      <c r="V368" s="151" t="inlineStr">
        <is>
          <t>是</t>
        </is>
      </c>
      <c r="W368" s="568" t="n">
        <v>46034</v>
      </c>
      <c r="X368" s="569" t="n">
        <v>46387</v>
      </c>
      <c r="Y368" s="151" t="n"/>
      <c r="Z368" s="544" t="n"/>
    </row>
    <row r="369" ht="203" customFormat="1" customHeight="1" s="507">
      <c r="A369" s="151" t="n">
        <v>87</v>
      </c>
      <c r="B369" s="151" t="inlineStr">
        <is>
          <t>乡村建设行动</t>
        </is>
      </c>
      <c r="C369" s="151" t="inlineStr">
        <is>
          <t>人居环境整治</t>
        </is>
      </c>
      <c r="D369" s="151" t="inlineStr">
        <is>
          <t>农村垃圾治理</t>
        </is>
      </c>
      <c r="E369" s="151" t="inlineStr">
        <is>
          <t>会泽县农村垃圾收运处理项目</t>
        </is>
      </c>
      <c r="F369" s="520" t="inlineStr">
        <is>
          <t>老厂乡、五星乡、大桥乡、纸厂乡、火红乡、新街乡、驾车乡、田坝乡、马路乡</t>
        </is>
      </c>
      <c r="G369" s="151" t="n"/>
      <c r="H369" s="151" t="inlineStr">
        <is>
          <t>新建</t>
        </is>
      </c>
      <c r="I369" s="162" t="inlineStr">
        <is>
          <t>1.项目概要：现目前，会泽县农村垃圾收集处理设施较为简陋，仍存在村民随意堆放垃圾的现象，现有的垃圾收运设施无法有效进行收运、处理，急需对垃圾处理设施进行更新补充，项目总投资1350万元。
2.建设主要内容：为满足老厂乡、五星乡、大桥乡、纸厂乡、火红乡、新街乡、驾车乡、田坝乡、马路乡9个乡周边农村的垃圾收运需求，采购移动垃圾转运站13套、垃圾热解站1套、3立方米勾臂箱686个，并建设相应配套设施。项目建成后将有效解决31372人堆放垃圾的问题，进一步改善农村群众人居环境，完善农村生活垃圾基础设施建设，建立健全乡村生活垃圾收运处置一体化体系建设，使生活垃圾得到有效收运、处理。</t>
        </is>
      </c>
      <c r="J369" s="151">
        <f>K369+L369+M369</f>
        <v/>
      </c>
      <c r="K369" s="151" t="n">
        <v>700</v>
      </c>
      <c r="L369" s="151" t="n"/>
      <c r="M369" s="151" t="n"/>
      <c r="N369" s="162" t="inlineStr">
        <is>
          <t>项目建成后将有效解决31372人堆放垃圾的问题，进一步改善农村群众人居环境，完善农村生活垃圾基础设施建设，建立健全乡村生活垃圾收运处置一体化体系建设，使生活垃圾得到有效收运。进一步巩固脱贫成果，实现巩固拓展脱贫攻坚成果同乡村振兴有效衔接。</t>
        </is>
      </c>
      <c r="O369" s="552" t="inlineStr">
        <is>
          <t>1.农户增收与就业带动：就业岗位：运维优先聘用农户，建设期提供临时施工岗，促进就业。运营期间开发公益性岗位，为未外出务工并具有一定劳动力的农户，提供“垃圾处理、转运设备维护”公益性岗位，每人每月可给予一定补助。
2.长效运维与保障：设置公益性岗位，让农户参与设施巡查。通过财政补偿、沪滇协作等资金渠道，保障机制长效运行。项目通过利益共享、技能培训、资源回用等方式，提高农村垃圾收集率，改善农村群众人居环境，提高农民生活质量，增强农村居民获得感幸福感，有助于改善农村人居环境、保障人民群众身心健康，实现生态保护与农民增收双赢。
3.惠及人口：项目惠及31372名农村群众。</t>
        </is>
      </c>
      <c r="P369" s="528" t="n">
        <v>31372</v>
      </c>
      <c r="Q369" s="151" t="inlineStr">
        <is>
          <t>否</t>
        </is>
      </c>
      <c r="R369" s="151" t="inlineStr">
        <is>
          <t>否</t>
        </is>
      </c>
      <c r="S369" s="151" t="inlineStr">
        <is>
          <t>否</t>
        </is>
      </c>
      <c r="T369" s="151" t="inlineStr">
        <is>
          <t>会泽县住房和城乡建设局</t>
        </is>
      </c>
      <c r="U369" s="151" t="inlineStr">
        <is>
          <t>会泽县钱城建设投资集团有限公司</t>
        </is>
      </c>
      <c r="V369" s="151" t="inlineStr">
        <is>
          <t>是</t>
        </is>
      </c>
      <c r="W369" s="568" t="n">
        <v>46035</v>
      </c>
      <c r="X369" s="569" t="n">
        <v>46387</v>
      </c>
      <c r="Y369" s="151" t="n"/>
      <c r="Z369" s="544" t="n"/>
    </row>
    <row r="370" ht="197" customFormat="1" customHeight="1" s="507">
      <c r="A370" s="151" t="n">
        <v>88</v>
      </c>
      <c r="B370" s="151" t="inlineStr">
        <is>
          <t>乡村建设行动</t>
        </is>
      </c>
      <c r="C370" s="151" t="inlineStr">
        <is>
          <t>人居环境整治</t>
        </is>
      </c>
      <c r="D370" s="151" t="inlineStr">
        <is>
          <t>农村污水治理</t>
        </is>
      </c>
      <c r="E370" s="151" t="inlineStr">
        <is>
          <t>马路乡农村污水处理基础设施建设项目</t>
        </is>
      </c>
      <c r="F370" s="151" t="inlineStr">
        <is>
          <t>马路乡</t>
        </is>
      </c>
      <c r="G370" s="151" t="inlineStr">
        <is>
          <t>旁官地村</t>
        </is>
      </c>
      <c r="H370" s="151" t="inlineStr">
        <is>
          <t>新建</t>
        </is>
      </c>
      <c r="I370" s="162" t="inlineStr">
        <is>
          <t>1.项目概要：马路乡周边农村污水排放为合流制，其未经无害化处理的生活污水直接排入落水洞，造成水体严重污染，急需建设污水处理基础设施。
2.建设主要内容：采购安装1套200立方米/d的一体化污水处理设备，新建污水处理站房一座，并建设相应配套设施。项目建成后将有效解决4109人生活污水直排问题，保护附近水体水质，显著改善人居环境和生态安全。</t>
        </is>
      </c>
      <c r="J370" s="151">
        <f>K370+L370+M370</f>
        <v/>
      </c>
      <c r="K370" s="151" t="n">
        <v>850</v>
      </c>
      <c r="L370" s="151" t="n"/>
      <c r="M370" s="151" t="n"/>
      <c r="N370" s="162" t="inlineStr">
        <is>
          <t>项目建成后将有效解决4109人生活污水直排问题，保护附近水体水质，显著改善人居环境和生态安全。进一步巩固脱贫成果，实现巩固拓展脱贫攻坚成果同乡村振兴有效衔接。</t>
        </is>
      </c>
      <c r="O370" s="552" t="inlineStr">
        <is>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群众人居环境，提高农民生活质量，增强农村居民获得感幸福感，有助于改善农村人居环境、保障人民群众身心健康，实现生态保护与农民增收双赢。
3.惠及人口：项目惠及4109名农村群众。</t>
        </is>
      </c>
      <c r="P370" s="528" t="n">
        <v>4109</v>
      </c>
      <c r="Q370" s="151" t="inlineStr">
        <is>
          <t>否</t>
        </is>
      </c>
      <c r="R370" s="151" t="inlineStr">
        <is>
          <t>否</t>
        </is>
      </c>
      <c r="S370" s="151" t="inlineStr">
        <is>
          <t>否</t>
        </is>
      </c>
      <c r="T370" s="151" t="inlineStr">
        <is>
          <t>会泽县住房和城乡建设局</t>
        </is>
      </c>
      <c r="U370" s="151" t="inlineStr">
        <is>
          <t>会泽县钱城建设投资集团有限公司</t>
        </is>
      </c>
      <c r="V370" s="151" t="inlineStr">
        <is>
          <t>是</t>
        </is>
      </c>
      <c r="W370" s="568" t="n">
        <v>46036</v>
      </c>
      <c r="X370" s="569" t="n">
        <v>46387</v>
      </c>
      <c r="Y370" s="151" t="n"/>
      <c r="Z370" s="544" t="n"/>
    </row>
    <row r="371" ht="206" customFormat="1" customHeight="1" s="507">
      <c r="A371" s="151" t="n">
        <v>89</v>
      </c>
      <c r="B371" s="151" t="inlineStr">
        <is>
          <t>乡村建设行动</t>
        </is>
      </c>
      <c r="C371" s="151" t="inlineStr">
        <is>
          <t>人居环境整治</t>
        </is>
      </c>
      <c r="D371" s="151" t="inlineStr">
        <is>
          <t>农村污水治理</t>
        </is>
      </c>
      <c r="E371" s="151" t="inlineStr">
        <is>
          <t>上村乡农村污水处理基础设施建设项目</t>
        </is>
      </c>
      <c r="F371" s="151" t="inlineStr">
        <is>
          <t>上村乡</t>
        </is>
      </c>
      <c r="G371" s="151" t="inlineStr">
        <is>
          <t>大河村</t>
        </is>
      </c>
      <c r="H371" s="151" t="inlineStr">
        <is>
          <t>新建</t>
        </is>
      </c>
      <c r="I371" s="162" t="inlineStr">
        <is>
          <t>1.项目概要：上村乡周边农村污水排放为合流制，其未经无害化处理的生活污水直接排入现状河道，造成水体严重污染，急需建设污水处理基础设施。2.建设主要内容：采购安装2套150立方米/d的一体化污水处理设备，新建污水处理站房一座，并建设相应配套设施。项目建成后将有效解决2674人生活污水直排问题，保护附近水体水质，显著改善人居环境和生态安全。</t>
        </is>
      </c>
      <c r="J371" s="151">
        <f>K371+L371+M371</f>
        <v/>
      </c>
      <c r="K371" s="151" t="n">
        <v>350</v>
      </c>
      <c r="L371" s="151" t="n"/>
      <c r="M371" s="151" t="n"/>
      <c r="N371" s="162" t="inlineStr">
        <is>
          <t>项目建成后将有效解决2674人生活污水直排问题，保护附近水体水质，显著改善人居环境和生态安全。进一步巩固脱贫成果，实现巩固拓展脱贫攻坚成果同乡村振兴有效衔接。</t>
        </is>
      </c>
      <c r="O371" s="552" t="inlineStr">
        <is>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3.惠及人口：项目惠及2674名农村群众。</t>
        </is>
      </c>
      <c r="P371" s="528" t="n">
        <v>2674</v>
      </c>
      <c r="Q371" s="151" t="inlineStr">
        <is>
          <t>否</t>
        </is>
      </c>
      <c r="R371" s="151" t="inlineStr">
        <is>
          <t>否</t>
        </is>
      </c>
      <c r="S371" s="151" t="inlineStr">
        <is>
          <t>否</t>
        </is>
      </c>
      <c r="T371" s="151" t="inlineStr">
        <is>
          <t>会泽县住房和城乡建设局</t>
        </is>
      </c>
      <c r="U371" s="151" t="inlineStr">
        <is>
          <t>会泽县钱城建设投资集团有限公司</t>
        </is>
      </c>
      <c r="V371" s="151" t="inlineStr">
        <is>
          <t>是</t>
        </is>
      </c>
      <c r="W371" s="568" t="n">
        <v>46037</v>
      </c>
      <c r="X371" s="569" t="n">
        <v>46387</v>
      </c>
      <c r="Y371" s="151" t="n"/>
      <c r="Z371" s="544" t="n"/>
    </row>
    <row r="372" ht="194" customFormat="1" customHeight="1" s="507">
      <c r="A372" s="151" t="n">
        <v>90</v>
      </c>
      <c r="B372" s="151" t="inlineStr">
        <is>
          <t>乡村建设行动</t>
        </is>
      </c>
      <c r="C372" s="151" t="inlineStr">
        <is>
          <t>人居环境整治</t>
        </is>
      </c>
      <c r="D372" s="151" t="inlineStr">
        <is>
          <t>农村污水治理</t>
        </is>
      </c>
      <c r="E372" s="151" t="inlineStr">
        <is>
          <t>火红乡农村污水处理基础设施建设项目</t>
        </is>
      </c>
      <c r="F372" s="151" t="inlineStr">
        <is>
          <t>火红乡</t>
        </is>
      </c>
      <c r="G372" s="151" t="inlineStr">
        <is>
          <t>桥边村</t>
        </is>
      </c>
      <c r="H372" s="151" t="inlineStr">
        <is>
          <t>新建</t>
        </is>
      </c>
      <c r="I372" s="162" t="inlineStr">
        <is>
          <t>1.项目概要：火红乡周边农村现状污水排放主要为合流制，其未经无害化处理的生活污水直接排入山沟，造成水体严重污染。
2.建设主要内容：采购安装2套150立方米/d的一体化污水处理设备，并建设相应配套设施。项目建成后将有效解决4488人生活污水直排问题，保护附近水体水质，显著改善人居环境和生态安全。</t>
        </is>
      </c>
      <c r="J372" s="151">
        <f>K372+L372+M372</f>
        <v/>
      </c>
      <c r="K372" s="151" t="n">
        <v>300</v>
      </c>
      <c r="L372" s="151" t="n"/>
      <c r="M372" s="151" t="n"/>
      <c r="N372" s="162" t="inlineStr">
        <is>
          <t>项目建成后将有效解决4488人生活污水直排问题，保护附近水体水质，显著改善人居环境和生态安全。进一步巩固脱贫成果，实现巩固拓展脱贫攻坚成果同乡村振兴有效衔接。</t>
        </is>
      </c>
      <c r="O372" s="552" t="inlineStr">
        <is>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3.惠及人口：项目惠及4488名农村群众。</t>
        </is>
      </c>
      <c r="P372" s="528" t="n">
        <v>4488</v>
      </c>
      <c r="Q372" s="151" t="inlineStr">
        <is>
          <t>否</t>
        </is>
      </c>
      <c r="R372" s="151" t="inlineStr">
        <is>
          <t>否</t>
        </is>
      </c>
      <c r="S372" s="151" t="inlineStr">
        <is>
          <t>否</t>
        </is>
      </c>
      <c r="T372" s="151" t="inlineStr">
        <is>
          <t>会泽县住房和城乡建设局</t>
        </is>
      </c>
      <c r="U372" s="151" t="inlineStr">
        <is>
          <t>会泽县钱城建设投资集团有限公司</t>
        </is>
      </c>
      <c r="V372" s="151" t="inlineStr">
        <is>
          <t>是</t>
        </is>
      </c>
      <c r="W372" s="568" t="n">
        <v>46038</v>
      </c>
      <c r="X372" s="569" t="n">
        <v>46387</v>
      </c>
      <c r="Y372" s="151" t="n"/>
      <c r="Z372" s="544" t="n"/>
    </row>
    <row r="373" ht="200" customFormat="1" customHeight="1" s="507">
      <c r="A373" s="151" t="n">
        <v>91</v>
      </c>
      <c r="B373" s="151" t="inlineStr">
        <is>
          <t>乡村建设行动</t>
        </is>
      </c>
      <c r="C373" s="151" t="inlineStr">
        <is>
          <t>人居环境整治</t>
        </is>
      </c>
      <c r="D373" s="151" t="inlineStr">
        <is>
          <t>农村污水治理</t>
        </is>
      </c>
      <c r="E373" s="151" t="inlineStr">
        <is>
          <t>老厂乡农村污水处理基础设施建设项目</t>
        </is>
      </c>
      <c r="F373" s="151" t="inlineStr">
        <is>
          <t>老厂乡</t>
        </is>
      </c>
      <c r="G373" s="151" t="inlineStr">
        <is>
          <t>老厂村</t>
        </is>
      </c>
      <c r="H373" s="151" t="inlineStr">
        <is>
          <t>新建</t>
        </is>
      </c>
      <c r="I373" s="162" t="inlineStr">
        <is>
          <t>1.项目概要：老厂乡周边农村排放为合流制，污水未经处理就近直接排入以礼河，造成以礼河水体严重污染，急需建设污水处理基础设施。
2.建设主要内容：采购安装2套150立方米/d的一体化污水处理设备，并建设相应配套设施。项目建成后将有效解决2773人生活污水直排问题，保护附近水体水质，显著改善人居环境和生态安全。</t>
        </is>
      </c>
      <c r="J373" s="151">
        <f>K373+L373+M373</f>
        <v/>
      </c>
      <c r="K373" s="151" t="n">
        <v>300</v>
      </c>
      <c r="L373" s="151" t="n"/>
      <c r="M373" s="151" t="n"/>
      <c r="N373" s="162" t="inlineStr">
        <is>
          <t>项目建成后将有效解决2773人生活污水直排问题，保护附近水体水质，显著改善人居环境和生态安全。进一步巩固脱贫成果，实现巩固拓展脱贫攻坚成果同乡村振兴有效衔接。</t>
        </is>
      </c>
      <c r="O373" s="552" t="inlineStr">
        <is>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3.惠及人口：项目惠及2773名农村群众。</t>
        </is>
      </c>
      <c r="P373" s="528" t="n">
        <v>2773</v>
      </c>
      <c r="Q373" s="151" t="inlineStr">
        <is>
          <t>否</t>
        </is>
      </c>
      <c r="R373" s="151" t="inlineStr">
        <is>
          <t>否</t>
        </is>
      </c>
      <c r="S373" s="151" t="inlineStr">
        <is>
          <t>否</t>
        </is>
      </c>
      <c r="T373" s="151" t="inlineStr">
        <is>
          <t>会泽县住房和城乡建设局</t>
        </is>
      </c>
      <c r="U373" s="151" t="inlineStr">
        <is>
          <t>会泽县钱城建设投资集团有限公司</t>
        </is>
      </c>
      <c r="V373" s="151" t="inlineStr">
        <is>
          <t>是</t>
        </is>
      </c>
      <c r="W373" s="568" t="n">
        <v>46039</v>
      </c>
      <c r="X373" s="569" t="n">
        <v>46387</v>
      </c>
      <c r="Y373" s="151" t="n"/>
      <c r="Z373" s="544" t="n"/>
    </row>
    <row r="374" ht="200" customFormat="1" customHeight="1" s="507">
      <c r="A374" s="151" t="n">
        <v>92</v>
      </c>
      <c r="B374" s="151" t="inlineStr">
        <is>
          <t>乡村建设行动</t>
        </is>
      </c>
      <c r="C374" s="151" t="inlineStr">
        <is>
          <t>人居环境整治</t>
        </is>
      </c>
      <c r="D374" s="151" t="inlineStr">
        <is>
          <t>农村污水治理</t>
        </is>
      </c>
      <c r="E374" s="151" t="inlineStr">
        <is>
          <t>五星乡农村污水处理基础设施建设项目</t>
        </is>
      </c>
      <c r="F374" s="151" t="inlineStr">
        <is>
          <t>五星乡</t>
        </is>
      </c>
      <c r="G374" s="151" t="inlineStr">
        <is>
          <t>铅厂村</t>
        </is>
      </c>
      <c r="H374" s="151" t="inlineStr">
        <is>
          <t>新建</t>
        </is>
      </c>
      <c r="I374" s="162" t="inlineStr">
        <is>
          <t>1.项目概要：五星乡周边农村污水排放为合流制，其未经无害化处理的生活污水直接排入五星河，造成水体严重污染，急需建设污水处理基础设施。
2.建设主要内容：采购安装2套200立方米/d的一体化污水处理设备，并建设相应配套设施。项目建成后将有效解决4270人生活污水直排问题，保护附近水体水质，显著改善人居环境和生态安全。</t>
        </is>
      </c>
      <c r="J374" s="151">
        <f>K374+L374+M374</f>
        <v/>
      </c>
      <c r="K374" s="151" t="n">
        <v>330</v>
      </c>
      <c r="L374" s="151" t="n"/>
      <c r="M374" s="151" t="n"/>
      <c r="N374" s="162" t="inlineStr">
        <is>
          <t>项目建成后将有效解决4270人生活污水直排问题，保护附近水体水质，显著改善人居环境和生态安全。进一步巩固脱贫成果，实现巩固拓展脱贫攻坚成果同乡村振兴有效衔接。</t>
        </is>
      </c>
      <c r="O374" s="552" t="inlineStr">
        <is>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3.惠及人口：项目惠及4270名农村群众。</t>
        </is>
      </c>
      <c r="P374" s="528" t="n">
        <v>4270</v>
      </c>
      <c r="Q374" s="151" t="inlineStr">
        <is>
          <t>否</t>
        </is>
      </c>
      <c r="R374" s="151" t="inlineStr">
        <is>
          <t>否</t>
        </is>
      </c>
      <c r="S374" s="151" t="inlineStr">
        <is>
          <t>否</t>
        </is>
      </c>
      <c r="T374" s="151" t="inlineStr">
        <is>
          <t>会泽县住房和城乡建设局</t>
        </is>
      </c>
      <c r="U374" s="151" t="inlineStr">
        <is>
          <t>会泽县钱城建设投资集团有限公司</t>
        </is>
      </c>
      <c r="V374" s="151" t="inlineStr">
        <is>
          <t>是</t>
        </is>
      </c>
      <c r="W374" s="568" t="n">
        <v>46040</v>
      </c>
      <c r="X374" s="569" t="n">
        <v>46387</v>
      </c>
      <c r="Y374" s="151" t="n"/>
      <c r="Z374" s="544" t="n"/>
    </row>
    <row r="375" ht="201" customFormat="1" customHeight="1" s="507">
      <c r="A375" s="151" t="n">
        <v>93</v>
      </c>
      <c r="B375" s="151" t="inlineStr">
        <is>
          <t>乡村建设行动</t>
        </is>
      </c>
      <c r="C375" s="151" t="inlineStr">
        <is>
          <t>人居环境整治</t>
        </is>
      </c>
      <c r="D375" s="151" t="inlineStr">
        <is>
          <t>农村污水治理</t>
        </is>
      </c>
      <c r="E375" s="151" t="inlineStr">
        <is>
          <t>雨碌乡农村污水处理基础设施建设项目</t>
        </is>
      </c>
      <c r="F375" s="151" t="inlineStr">
        <is>
          <t>雨碌乡</t>
        </is>
      </c>
      <c r="G375" s="151" t="inlineStr">
        <is>
          <t>小米村</t>
        </is>
      </c>
      <c r="H375" s="151" t="inlineStr">
        <is>
          <t>新建</t>
        </is>
      </c>
      <c r="I375" s="162" t="inlineStr">
        <is>
          <t>1.项目概要：雨碌乡周边农村污水排放为合流制，其未经无害化处理的生活污水直接排入南部克头村附近小米河，造成水体严重污染，急需建设污水处理基础设施。
2.建设主要内容：采购安装3套200立方米/d的一体化污水处理设备，并建设相应配套设施。项目建成后将有效解决8378人生活污水直排问题，保护附近水体水质，显著改善人居环境和生态安全。</t>
        </is>
      </c>
      <c r="J375" s="151">
        <f>K375+L375+M375</f>
        <v/>
      </c>
      <c r="K375" s="151" t="n">
        <v>500</v>
      </c>
      <c r="L375" s="151" t="n"/>
      <c r="M375" s="151" t="n"/>
      <c r="N375" s="162" t="inlineStr">
        <is>
          <t>项目建成后将有效解决8378人生活污水直排问题，保护附近水体水质，显著改善人居环境和生态安全。进一步巩固脱贫成果，实现巩固拓展脱贫攻坚成果同乡村振兴有效衔接。</t>
        </is>
      </c>
      <c r="O375" s="552" t="inlineStr">
        <is>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3.惠及人口：项目惠及8378名农村群众。</t>
        </is>
      </c>
      <c r="P375" s="528" t="n">
        <v>8378</v>
      </c>
      <c r="Q375" s="151" t="inlineStr">
        <is>
          <t>否</t>
        </is>
      </c>
      <c r="R375" s="151" t="inlineStr">
        <is>
          <t>否</t>
        </is>
      </c>
      <c r="S375" s="151" t="inlineStr">
        <is>
          <t>否</t>
        </is>
      </c>
      <c r="T375" s="151" t="inlineStr">
        <is>
          <t>会泽县住房和城乡建设局</t>
        </is>
      </c>
      <c r="U375" s="151" t="inlineStr">
        <is>
          <t>会泽县钱城建设投资集团有限公司</t>
        </is>
      </c>
      <c r="V375" s="151" t="inlineStr">
        <is>
          <t>是</t>
        </is>
      </c>
      <c r="W375" s="568" t="n">
        <v>46041</v>
      </c>
      <c r="X375" s="569" t="n">
        <v>46387</v>
      </c>
      <c r="Y375" s="151" t="n"/>
      <c r="Z375" s="544" t="n"/>
    </row>
    <row r="376" ht="199" customFormat="1" customHeight="1" s="507">
      <c r="A376" s="151" t="n">
        <v>94</v>
      </c>
      <c r="B376" s="151" t="inlineStr">
        <is>
          <t>乡村建设行动</t>
        </is>
      </c>
      <c r="C376" s="151" t="inlineStr">
        <is>
          <t>人居环境整治</t>
        </is>
      </c>
      <c r="D376" s="151" t="inlineStr">
        <is>
          <t>农村污水治理</t>
        </is>
      </c>
      <c r="E376" s="151" t="inlineStr">
        <is>
          <t>纸厂乡农村污水处理基础设施建设项目</t>
        </is>
      </c>
      <c r="F376" s="151" t="inlineStr">
        <is>
          <t>纸厂乡</t>
        </is>
      </c>
      <c r="G376" s="151" t="inlineStr">
        <is>
          <t>罗别古村</t>
        </is>
      </c>
      <c r="H376" s="151" t="inlineStr">
        <is>
          <t>新建</t>
        </is>
      </c>
      <c r="I376" s="162" t="inlineStr">
        <is>
          <t>1.项目概要：纸厂周边农村污水排放为合流制，管沟收集到的污水就近直接排入西侧山沟，无污水处理设施，造成水体严重污染，急需建设污水处理基础设施。
2.建设主要内容：采购安装2套200立方米/d的一体化污水处理设备，并建设相应配套设施。项目建成后将有效解决4058人生活污水直排问题，保护附近水体水质，显著改善人居环境和生态安全。</t>
        </is>
      </c>
      <c r="J376" s="151">
        <f>K376+L376+M376</f>
        <v/>
      </c>
      <c r="K376" s="151" t="n">
        <v>380</v>
      </c>
      <c r="L376" s="151" t="n"/>
      <c r="M376" s="151" t="n"/>
      <c r="N376" s="162" t="inlineStr">
        <is>
          <t>项目建成后将有效解决4058人生活污水直排问题，保护附近水体水质，显著改善人居环境和生态安全。进一步巩固脱贫成果，实现巩固拓展脱贫攻坚成果同乡村振兴有效衔接。</t>
        </is>
      </c>
      <c r="O376" s="552" t="inlineStr">
        <is>
          <t>1.农户增收与就业带动：就业岗位：运维优先聘用农户，建设期提供临时施工岗，促进就业。运营期间开发公益性岗位，为未外出务工并具有一定劳动力的农户，提供“污水处理设施维护”等公益性岗位，每人每月可给予一定补助。
2.长效运维与保障：设置公益性岗位，让农户参与设施巡查。通过财政补偿、沪滇协作等资金渠道，保障机制长效运行。项目通过利益共享、技能培训、资源回用等方式，提高农村污水处理率，改善农村饮用水安全，改善村容村貌，提高农民生活质量，增强农村居民获得感幸福感，有助于改善农村人居环境，有助于保障人民群众身心健康，实现生态保护与农民增收双赢。
3.惠及人口：项目惠及4058名农村群众。</t>
        </is>
      </c>
      <c r="P376" s="528" t="n">
        <v>4058</v>
      </c>
      <c r="Q376" s="151" t="inlineStr">
        <is>
          <t>否</t>
        </is>
      </c>
      <c r="R376" s="151" t="inlineStr">
        <is>
          <t>否</t>
        </is>
      </c>
      <c r="S376" s="151" t="inlineStr">
        <is>
          <t>否</t>
        </is>
      </c>
      <c r="T376" s="151" t="inlineStr">
        <is>
          <t>会泽县住房和城乡建设局</t>
        </is>
      </c>
      <c r="U376" s="151" t="inlineStr">
        <is>
          <t>会泽县钱城建设投资集团有限公司</t>
        </is>
      </c>
      <c r="V376" s="151" t="inlineStr">
        <is>
          <t>是</t>
        </is>
      </c>
      <c r="W376" s="568" t="n">
        <v>46042</v>
      </c>
      <c r="X376" s="569" t="n">
        <v>46387</v>
      </c>
      <c r="Y376" s="151" t="n"/>
      <c r="Z376" s="544" t="n"/>
    </row>
    <row r="377" ht="152" customFormat="1" customHeight="1" s="507">
      <c r="A377" s="151" t="n">
        <v>95</v>
      </c>
      <c r="B377" s="151" t="inlineStr">
        <is>
          <t>乡村建设行动</t>
        </is>
      </c>
      <c r="C377" s="151" t="inlineStr">
        <is>
          <t>人居环境整治</t>
        </is>
      </c>
      <c r="D377" s="151" t="inlineStr">
        <is>
          <t>农村垃圾治理</t>
        </is>
      </c>
      <c r="E377" s="151" t="inlineStr">
        <is>
          <t>大海乡农村生活垃圾收运设施配置项目</t>
        </is>
      </c>
      <c r="F377" s="151" t="inlineStr">
        <is>
          <t>大海乡</t>
        </is>
      </c>
      <c r="G377" s="151" t="inlineStr">
        <is>
          <t>14个村委会</t>
        </is>
      </c>
      <c r="H377" s="151" t="inlineStr">
        <is>
          <t>新建</t>
        </is>
      </c>
      <c r="I377" s="162" t="inlineStr">
        <is>
          <t>新增钩臂垃圾箱254个，在绿荫塘村（集镇驻地）新建垃圾中转站一座26万元。</t>
        </is>
      </c>
      <c r="J377" s="151">
        <f>K377+L377+M377</f>
        <v/>
      </c>
      <c r="K377" s="151" t="n">
        <v>178.4</v>
      </c>
      <c r="L377" s="151" t="n"/>
      <c r="M377" s="151" t="n"/>
      <c r="N377" s="162" t="inlineStr">
        <is>
          <t>项目建成后，改善农村人居环境，切实把全乡建设成为“空气清新、河水清澈、大地清洁”的“整洁美丽，和谐宜居”家园，着力改善了农民生产生活条件，提升农民生产生活水平的提高。涉及5566户17085人，其中三内监测对象342户1076人。</t>
        </is>
      </c>
      <c r="O377" s="162" t="inlineStr">
        <is>
          <t>公益性项目</t>
        </is>
      </c>
      <c r="P377" s="561" t="inlineStr">
        <is>
          <t>涉及5566户17085人，其中脱贫户1372户4783人、三内监测对象342户1076人。</t>
        </is>
      </c>
      <c r="Q377" s="151" t="inlineStr">
        <is>
          <t>否</t>
        </is>
      </c>
      <c r="R377" s="151" t="inlineStr">
        <is>
          <t>否</t>
        </is>
      </c>
      <c r="S377" s="151" t="inlineStr">
        <is>
          <t>否</t>
        </is>
      </c>
      <c r="T377" s="151" t="inlineStr">
        <is>
          <t>会泽县住房和城乡建设局</t>
        </is>
      </c>
      <c r="U377" s="151" t="inlineStr">
        <is>
          <t>大海乡人民政府</t>
        </is>
      </c>
      <c r="V377" s="151" t="inlineStr">
        <is>
          <t>是</t>
        </is>
      </c>
      <c r="W377" s="568" t="n">
        <v>46023</v>
      </c>
      <c r="X377" s="569" t="n">
        <v>46357</v>
      </c>
      <c r="Y377" s="151" t="inlineStr">
        <is>
          <t>第二批</t>
        </is>
      </c>
      <c r="Z377" s="544" t="n"/>
    </row>
    <row r="378" ht="102" customFormat="1" customHeight="1" s="507">
      <c r="A378" s="151" t="n">
        <v>96</v>
      </c>
      <c r="B378" s="151" t="inlineStr">
        <is>
          <t>乡村建设行动</t>
        </is>
      </c>
      <c r="C378" s="151" t="inlineStr">
        <is>
          <t>人居环境整治</t>
        </is>
      </c>
      <c r="D378" s="151" t="inlineStr">
        <is>
          <t>农村垃圾治理</t>
        </is>
      </c>
      <c r="E378" s="151" t="inlineStr">
        <is>
          <t>古城街道农村生活垃圾收集转运设施采购项目</t>
        </is>
      </c>
      <c r="F378" s="151" t="inlineStr">
        <is>
          <t>古城街道</t>
        </is>
      </c>
      <c r="G378" s="151" t="inlineStr">
        <is>
          <t>古城街道</t>
        </is>
      </c>
      <c r="H378" s="151" t="inlineStr">
        <is>
          <t>新建</t>
        </is>
      </c>
      <c r="I378" s="162" t="inlineStr">
        <is>
          <t>采购垃圾收集清运勾臂箱48个用于古城街道中河社区、水城社区、边河社区的农村生活垃圾收集转运。</t>
        </is>
      </c>
      <c r="J378" s="151">
        <f>K378+L378+M378</f>
        <v/>
      </c>
      <c r="K378" s="151" t="n">
        <v>31.2</v>
      </c>
      <c r="L378" s="151" t="n"/>
      <c r="M378" s="151" t="n"/>
      <c r="N378" s="162" t="inlineStr">
        <is>
          <t>确实解决中河社区、水城社区、边河社区生活垃圾收集转运难问题，进一步提升古城街道人居环境。涉及农户5511户16990人，其中：脱贫户127户299人，三类监测对象117户365人。</t>
        </is>
      </c>
      <c r="O378" s="162" t="inlineStr">
        <is>
          <t>通过本项目实施，人居环境显著提升。</t>
        </is>
      </c>
      <c r="P378" s="528" t="n">
        <v>16990</v>
      </c>
      <c r="Q378" s="151" t="inlineStr">
        <is>
          <t>否</t>
        </is>
      </c>
      <c r="R378" s="151" t="inlineStr">
        <is>
          <t>否</t>
        </is>
      </c>
      <c r="S378" s="151" t="inlineStr">
        <is>
          <t>否</t>
        </is>
      </c>
      <c r="T378" s="151" t="inlineStr">
        <is>
          <t>会泽县住房和城乡建设局</t>
        </is>
      </c>
      <c r="U378" s="151" t="inlineStr">
        <is>
          <t>古城街道办事处</t>
        </is>
      </c>
      <c r="V378" s="151" t="inlineStr">
        <is>
          <t>是</t>
        </is>
      </c>
      <c r="W378" s="568" t="n">
        <v>46023</v>
      </c>
      <c r="X378" s="569" t="n">
        <v>46361</v>
      </c>
      <c r="Y378" s="151" t="inlineStr">
        <is>
          <t>第二批</t>
        </is>
      </c>
      <c r="Z378" s="544" t="n"/>
    </row>
    <row r="379" ht="116" customFormat="1" customHeight="1" s="507">
      <c r="A379" s="151" t="n">
        <v>97</v>
      </c>
      <c r="B379" s="151" t="inlineStr">
        <is>
          <t>乡村建设行动</t>
        </is>
      </c>
      <c r="C379" s="151" t="inlineStr">
        <is>
          <t>人居环境整治</t>
        </is>
      </c>
      <c r="D379" s="151" t="inlineStr">
        <is>
          <t>农村垃圾治理</t>
        </is>
      </c>
      <c r="E379" s="151" t="inlineStr">
        <is>
          <t>大桥乡农村生活垃圾转运设施配置项目</t>
        </is>
      </c>
      <c r="F379" s="151" t="inlineStr">
        <is>
          <t>大桥乡</t>
        </is>
      </c>
      <c r="G379" s="151" t="inlineStr">
        <is>
          <t>大桥乡14个村委会</t>
        </is>
      </c>
      <c r="H379" s="151" t="inlineStr">
        <is>
          <t>新购</t>
        </is>
      </c>
      <c r="I379" s="162" t="inlineStr">
        <is>
          <t>新增3立方米勾臂箱106只，240升垃圾桶90只（镀锌），用于大桥乡范围内农村生活垃圾收集转运。</t>
        </is>
      </c>
      <c r="J379" s="151">
        <f>K379+L379+M379</f>
        <v/>
      </c>
      <c r="K379" s="151" t="n">
        <v>70</v>
      </c>
      <c r="L379" s="151" t="n"/>
      <c r="M379" s="151" t="n"/>
      <c r="N379" s="162" t="inlineStr">
        <is>
          <t>通过项目实施，有效改善大桥乡农村人居环境，进一步提高农村生活垃圾收集转运工作，改善乡村面貌，涉及全乡11080户总人口35999人（其中脱贫户2330户8652人，三类监测对象397户1534人）。</t>
        </is>
      </c>
      <c r="O379" s="162" t="inlineStr">
        <is>
          <t>公益性项目</t>
        </is>
      </c>
      <c r="P379" s="529" t="inlineStr">
        <is>
          <t>涉及11080户35999人，其中脱贫户2330户8652人、三类监测对象397户1534人。</t>
        </is>
      </c>
      <c r="Q379" s="151" t="inlineStr">
        <is>
          <t>否</t>
        </is>
      </c>
      <c r="R379" s="151" t="inlineStr">
        <is>
          <t>否</t>
        </is>
      </c>
      <c r="S379" s="151" t="inlineStr">
        <is>
          <t>否</t>
        </is>
      </c>
      <c r="T379" s="151" t="inlineStr">
        <is>
          <t>会泽县住房和城乡建设局</t>
        </is>
      </c>
      <c r="U379" s="151" t="inlineStr">
        <is>
          <t>大桥乡人民政府</t>
        </is>
      </c>
      <c r="V379" s="151" t="inlineStr">
        <is>
          <t>是</t>
        </is>
      </c>
      <c r="W379" s="568" t="n">
        <v>46025</v>
      </c>
      <c r="X379" s="569" t="n">
        <v>46359</v>
      </c>
      <c r="Y379" s="151" t="inlineStr">
        <is>
          <t>第一批</t>
        </is>
      </c>
      <c r="Z379" s="544" t="n"/>
    </row>
    <row r="380" ht="111" customFormat="1" customHeight="1" s="507">
      <c r="A380" s="151" t="n">
        <v>98</v>
      </c>
      <c r="B380" s="151" t="inlineStr">
        <is>
          <t>乡村建设行动</t>
        </is>
      </c>
      <c r="C380" s="151" t="inlineStr">
        <is>
          <t>人居环境整治</t>
        </is>
      </c>
      <c r="D380" s="151" t="inlineStr">
        <is>
          <t>农村垃圾治理</t>
        </is>
      </c>
      <c r="E380" s="151" t="inlineStr">
        <is>
          <t>大桥乡农村生活垃圾转运站改造项目</t>
        </is>
      </c>
      <c r="F380" s="151" t="inlineStr">
        <is>
          <t>大桥乡</t>
        </is>
      </c>
      <c r="G380" s="151" t="inlineStr">
        <is>
          <t>大桥乡错初村</t>
        </is>
      </c>
      <c r="H380" s="151" t="inlineStr">
        <is>
          <t>改建</t>
        </is>
      </c>
      <c r="I380" s="162" t="inlineStr">
        <is>
          <t>在原有垃圾焚烧厂基础上，改建大桥乡垃圾中转站部分基础设施，其中硬化地板170平方米，砖砌体墙体160平方米，挡土墙80立方米。</t>
        </is>
      </c>
      <c r="J380" s="151">
        <f>K380+L380+M380</f>
        <v/>
      </c>
      <c r="K380" s="151" t="n">
        <v>20</v>
      </c>
      <c r="L380" s="151" t="n"/>
      <c r="M380" s="151" t="n"/>
      <c r="N380" s="162" t="inlineStr">
        <is>
          <t>通过项目实施，有效解决大桥乡范围内11080户35999人（其中脱贫户2330户8652人、三类监测对象397户1534人）的生活垃圾转运工作，进一步提升大桥乡人居环境，改善乡村面貌。</t>
        </is>
      </c>
      <c r="O380" s="162" t="inlineStr">
        <is>
          <t>公益性项目</t>
        </is>
      </c>
      <c r="P380" s="529" t="inlineStr">
        <is>
          <t>涉及11080户35999人，其中脱贫户2330户8652人、三类监测对象397户1534人。</t>
        </is>
      </c>
      <c r="Q380" s="151" t="inlineStr">
        <is>
          <t>否</t>
        </is>
      </c>
      <c r="R380" s="151" t="inlineStr">
        <is>
          <t>否</t>
        </is>
      </c>
      <c r="S380" s="151" t="inlineStr">
        <is>
          <t>否</t>
        </is>
      </c>
      <c r="T380" s="151" t="inlineStr">
        <is>
          <t>会泽县住房和城乡建设局</t>
        </is>
      </c>
      <c r="U380" s="151" t="inlineStr">
        <is>
          <t>大桥乡人民政府</t>
        </is>
      </c>
      <c r="V380" s="151" t="inlineStr">
        <is>
          <t>是</t>
        </is>
      </c>
      <c r="W380" s="568" t="n">
        <v>46026</v>
      </c>
      <c r="X380" s="569" t="n">
        <v>46360</v>
      </c>
      <c r="Y380" s="151" t="inlineStr">
        <is>
          <t>第一批</t>
        </is>
      </c>
      <c r="Z380" s="544" t="n"/>
    </row>
    <row r="381" ht="100" customFormat="1" customHeight="1" s="507">
      <c r="A381" s="151" t="n">
        <v>99</v>
      </c>
      <c r="B381" s="151" t="inlineStr">
        <is>
          <t>乡村建设行动</t>
        </is>
      </c>
      <c r="C381" s="151" t="inlineStr">
        <is>
          <t>人居环境整治</t>
        </is>
      </c>
      <c r="D381" s="151" t="inlineStr">
        <is>
          <t>农村垃圾治理</t>
        </is>
      </c>
      <c r="E381" s="151" t="inlineStr">
        <is>
          <t>驾车乡人居环境提升项目</t>
        </is>
      </c>
      <c r="F381" s="151" t="inlineStr">
        <is>
          <t>驾车乡</t>
        </is>
      </c>
      <c r="G381" s="151" t="inlineStr">
        <is>
          <t>大水村</t>
        </is>
      </c>
      <c r="H381" s="151" t="inlineStr">
        <is>
          <t>新建</t>
        </is>
      </c>
      <c r="I381" s="162" t="inlineStr">
        <is>
          <t>购置垃圾桶200个，每个1000元；需要20万元。</t>
        </is>
      </c>
      <c r="J381" s="151">
        <f>K381+L381+M381</f>
        <v/>
      </c>
      <c r="K381" s="151" t="n">
        <v>20</v>
      </c>
      <c r="L381" s="151" t="n"/>
      <c r="M381" s="151" t="n"/>
      <c r="N381" s="162" t="inlineStr">
        <is>
          <t>全面提升大水村垃圾处理能力，涉及621户2372人，其中脱贫户198户762人、三内监测对象10户34人。有效推进农村生活垃圾收集转运处理、补齐农衬环境基础设施建设短板、提升人居环境。</t>
        </is>
      </c>
      <c r="O381" s="162" t="inlineStr">
        <is>
          <t>公益性项目</t>
        </is>
      </c>
      <c r="P381" s="529" t="inlineStr">
        <is>
          <t>涉及621户2372人，其中脱贫户198户762人、三内监测对象10户34人。</t>
        </is>
      </c>
      <c r="Q381" s="151" t="inlineStr">
        <is>
          <t>否</t>
        </is>
      </c>
      <c r="R381" s="151" t="inlineStr">
        <is>
          <t>否</t>
        </is>
      </c>
      <c r="S381" s="151" t="inlineStr">
        <is>
          <t>否</t>
        </is>
      </c>
      <c r="T381" s="151" t="inlineStr">
        <is>
          <t>会泽县住房和城乡建设局</t>
        </is>
      </c>
      <c r="U381" s="151" t="inlineStr">
        <is>
          <t>驾车乡人民政府</t>
        </is>
      </c>
      <c r="V381" s="151" t="inlineStr">
        <is>
          <t>是</t>
        </is>
      </c>
      <c r="W381" s="568" t="n">
        <v>46027</v>
      </c>
      <c r="X381" s="569" t="n">
        <v>46361</v>
      </c>
      <c r="Y381" s="151" t="inlineStr">
        <is>
          <t>第二批</t>
        </is>
      </c>
      <c r="Z381" s="544" t="n"/>
    </row>
    <row r="382" ht="110" customFormat="1" customHeight="1" s="507">
      <c r="A382" s="151" t="n">
        <v>100</v>
      </c>
      <c r="B382" s="151" t="inlineStr">
        <is>
          <t>乡村建设行动</t>
        </is>
      </c>
      <c r="C382" s="151" t="inlineStr">
        <is>
          <t>人居环境整治</t>
        </is>
      </c>
      <c r="D382" s="151" t="inlineStr">
        <is>
          <t>农村垃圾治理</t>
        </is>
      </c>
      <c r="E382" s="151" t="inlineStr">
        <is>
          <t>驾车乡野猪村人居环境提升生活垃圾处理及垃圾清运设备购置项目</t>
        </is>
      </c>
      <c r="F382" s="151" t="inlineStr">
        <is>
          <t>驾车乡</t>
        </is>
      </c>
      <c r="G382" s="151" t="inlineStr">
        <is>
          <t>野猪村</t>
        </is>
      </c>
      <c r="H382" s="151" t="inlineStr">
        <is>
          <t>新建</t>
        </is>
      </c>
      <c r="I382" s="162" t="inlineStr">
        <is>
          <t>建设一个简易垃圾集中转处理点及相关配套设施，配套钩背箱25个。</t>
        </is>
      </c>
      <c r="J382" s="151">
        <f>K382+L382+M382</f>
        <v/>
      </c>
      <c r="K382" s="151" t="n">
        <v>15</v>
      </c>
      <c r="L382" s="151" t="n"/>
      <c r="M382" s="151" t="n"/>
      <c r="N382" s="162" t="inlineStr">
        <is>
          <t>全面提升野猪村垃圾处理能力，涉及364户1586人，其中脱贫户59户248人、三内监测对象10户43人。有效推进农村生活垃圾收集转运处理、补齐农衬环境基础设施建设短板、提升人居环境。</t>
        </is>
      </c>
      <c r="O382" s="162" t="inlineStr">
        <is>
          <t>公益性项目</t>
        </is>
      </c>
      <c r="P382" s="529" t="inlineStr">
        <is>
          <t>涉及364户1586人，其中脱贫户59户248人、三内监测对象10户43人。</t>
        </is>
      </c>
      <c r="Q382" s="151" t="inlineStr">
        <is>
          <t>否</t>
        </is>
      </c>
      <c r="R382" s="151" t="inlineStr">
        <is>
          <t>否</t>
        </is>
      </c>
      <c r="S382" s="151" t="inlineStr">
        <is>
          <t>否</t>
        </is>
      </c>
      <c r="T382" s="151" t="inlineStr">
        <is>
          <t>会泽县住房和城乡建设局</t>
        </is>
      </c>
      <c r="U382" s="151" t="inlineStr">
        <is>
          <t>驾车乡人民政府</t>
        </is>
      </c>
      <c r="V382" s="151" t="inlineStr">
        <is>
          <t>是</t>
        </is>
      </c>
      <c r="W382" s="568" t="n">
        <v>46028</v>
      </c>
      <c r="X382" s="569" t="n">
        <v>46362</v>
      </c>
      <c r="Y382" s="151" t="inlineStr">
        <is>
          <t>第二批</t>
        </is>
      </c>
      <c r="Z382" s="544" t="n"/>
    </row>
    <row r="383" ht="113" customFormat="1" customHeight="1" s="507">
      <c r="A383" s="151" t="n">
        <v>101</v>
      </c>
      <c r="B383" s="151" t="inlineStr">
        <is>
          <t>乡村建设行动</t>
        </is>
      </c>
      <c r="C383" s="151" t="inlineStr">
        <is>
          <t>人居环境整治</t>
        </is>
      </c>
      <c r="D383" s="151" t="inlineStr">
        <is>
          <t>农村垃圾治理</t>
        </is>
      </c>
      <c r="E383" s="151" t="inlineStr">
        <is>
          <t>矿山镇农村生活垃圾转运设施采购项目</t>
        </is>
      </c>
      <c r="F383" s="151" t="inlineStr">
        <is>
          <t>矿山镇</t>
        </is>
      </c>
      <c r="G383" s="151" t="inlineStr">
        <is>
          <t>矿山村</t>
        </is>
      </c>
      <c r="H383" s="151" t="inlineStr">
        <is>
          <t>新建</t>
        </is>
      </c>
      <c r="I383" s="162" t="inlineStr">
        <is>
          <t>采购垃圾清运勾臂箱（3-5立方米）167只，垃圾桶484个。用于小街社区、矿山村、酒房村、格核米村、洒衣村、二台坡村、二关营村、扯落村、拖翅村、布卡村的农村生活垃圾收集转运。</t>
        </is>
      </c>
      <c r="J383" s="151">
        <f>K383+L383+M383</f>
        <v/>
      </c>
      <c r="K383" s="151" t="n">
        <v>107.7</v>
      </c>
      <c r="L383" s="151" t="n"/>
      <c r="M383" s="151" t="n"/>
      <c r="N383" s="162" t="inlineStr">
        <is>
          <t>通过实施矿山镇农村生活垃圾转运设施采购项目，有效解决矿山镇10个村委会的生活垃圾清运难题，进一步提升矿山镇人居环境。</t>
        </is>
      </c>
      <c r="O383" s="162" t="inlineStr">
        <is>
          <t>公益性项目</t>
        </is>
      </c>
      <c r="P383" s="529" t="inlineStr">
        <is>
          <t>涉及7906户25857人，其中脱贫户2584户9868人、三内监测对象331户1207人。</t>
        </is>
      </c>
      <c r="Q383" s="151" t="inlineStr">
        <is>
          <t>否</t>
        </is>
      </c>
      <c r="R383" s="151" t="inlineStr">
        <is>
          <t>否</t>
        </is>
      </c>
      <c r="S383" s="151" t="inlineStr">
        <is>
          <t>否</t>
        </is>
      </c>
      <c r="T383" s="151" t="inlineStr">
        <is>
          <t>会泽县住房和城乡建设局</t>
        </is>
      </c>
      <c r="U383" s="151" t="inlineStr">
        <is>
          <t>矿山镇人民政府</t>
        </is>
      </c>
      <c r="V383" s="151" t="inlineStr">
        <is>
          <t>是</t>
        </is>
      </c>
      <c r="W383" s="568" t="n">
        <v>46029</v>
      </c>
      <c r="X383" s="569" t="n">
        <v>46363</v>
      </c>
      <c r="Y383" s="151" t="inlineStr">
        <is>
          <t>第二批</t>
        </is>
      </c>
      <c r="Z383" s="544" t="n"/>
    </row>
    <row r="384" ht="127" customFormat="1" customHeight="1" s="507">
      <c r="A384" s="151" t="n">
        <v>102</v>
      </c>
      <c r="B384" s="151" t="inlineStr">
        <is>
          <t>乡村建设行动</t>
        </is>
      </c>
      <c r="C384" s="151" t="inlineStr">
        <is>
          <t>人居环境整治</t>
        </is>
      </c>
      <c r="D384" s="151" t="inlineStr">
        <is>
          <t>农村垃圾治理</t>
        </is>
      </c>
      <c r="E384" s="151" t="inlineStr">
        <is>
          <t>田坝乡生活垃圾热解处理站提升改造项目</t>
        </is>
      </c>
      <c r="F384" s="151" t="inlineStr">
        <is>
          <t>田坝乡</t>
        </is>
      </c>
      <c r="G384" s="151" t="inlineStr">
        <is>
          <t>田坝村</t>
        </is>
      </c>
      <c r="H384" s="151" t="inlineStr">
        <is>
          <t>改扩建</t>
        </is>
      </c>
      <c r="I384" s="162" t="inlineStr">
        <is>
          <t>改造现有生活垃圾热解处理设备，建自燃式生活垃圾热解净化系统设备一套，日处理规模15吨（15t/d），配套附属设施建设，包含热解车间、灰渣堆放间、冷却水池、场内绿化等相关配套工程；解决多着、奋斗、鱼塘、田坝、漆树、岔河、白岩、板坡、海山、卡竹、公锁、曾家湾、白土等村的垃圾处置问题。</t>
        </is>
      </c>
      <c r="J384" s="151">
        <f>K384+L384+M384</f>
        <v/>
      </c>
      <c r="K384" s="151" t="n">
        <v>332</v>
      </c>
      <c r="L384" s="151" t="n"/>
      <c r="M384" s="151" t="n"/>
      <c r="N384" s="162" t="inlineStr">
        <is>
          <t>通过建设田坝乡生活垃圾热解处理站提升改造项目，有效解决田坝乡13个村委会的生活垃圾处置难题，进一步提升田坝乡人居环境。</t>
        </is>
      </c>
      <c r="O384" s="162" t="inlineStr">
        <is>
          <t>公益性项目</t>
        </is>
      </c>
      <c r="P384" s="529" t="inlineStr">
        <is>
          <t>涉及8436户28590人，其中脱贫户1939户7884人、三内监测对象281户1089人。</t>
        </is>
      </c>
      <c r="Q384" s="151" t="inlineStr">
        <is>
          <t>否</t>
        </is>
      </c>
      <c r="R384" s="151" t="inlineStr">
        <is>
          <t>否</t>
        </is>
      </c>
      <c r="S384" s="151" t="inlineStr">
        <is>
          <t>否</t>
        </is>
      </c>
      <c r="T384" s="151" t="inlineStr">
        <is>
          <t>会泽县住房和城乡建设局</t>
        </is>
      </c>
      <c r="U384" s="151" t="inlineStr">
        <is>
          <t>田坝乡人民政府</t>
        </is>
      </c>
      <c r="V384" s="151" t="inlineStr">
        <is>
          <t>是</t>
        </is>
      </c>
      <c r="W384" s="568" t="n">
        <v>46031</v>
      </c>
      <c r="X384" s="569" t="n">
        <v>46365</v>
      </c>
      <c r="Y384" s="151" t="inlineStr">
        <is>
          <t>第二批</t>
        </is>
      </c>
      <c r="Z384" s="544" t="n"/>
    </row>
    <row r="385" ht="100" customFormat="1" customHeight="1" s="507">
      <c r="A385" s="151" t="n">
        <v>103</v>
      </c>
      <c r="B385" s="151" t="inlineStr">
        <is>
          <t>乡村建设行动</t>
        </is>
      </c>
      <c r="C385" s="151" t="inlineStr">
        <is>
          <t>人居环境整治</t>
        </is>
      </c>
      <c r="D385" s="151" t="inlineStr">
        <is>
          <t>农村垃圾治理</t>
        </is>
      </c>
      <c r="E385" s="151" t="inlineStr">
        <is>
          <t>田坝乡农村生活垃圾转运设施采购项目</t>
        </is>
      </c>
      <c r="F385" s="151" t="inlineStr">
        <is>
          <t>田坝乡</t>
        </is>
      </c>
      <c r="G385" s="151" t="inlineStr">
        <is>
          <t>田坝村</t>
        </is>
      </c>
      <c r="H385" s="151" t="inlineStr">
        <is>
          <t>新建</t>
        </is>
      </c>
      <c r="I385" s="162" t="inlineStr">
        <is>
          <t>采购勾臂箱80只，用于田坝乡清河村、白土村、曾家湾村、红岩村、岔河村、漆树村的农村生活垃圾收集转运。</t>
        </is>
      </c>
      <c r="J385" s="151">
        <f>K385+L385+M385</f>
        <v/>
      </c>
      <c r="K385" s="151" t="n">
        <v>56</v>
      </c>
      <c r="L385" s="151" t="n"/>
      <c r="M385" s="151" t="n"/>
      <c r="N385" s="162" t="inlineStr">
        <is>
          <t>通过实施田坝乡农村生活垃圾转运设施采购项目，有效解决田坝乡6个村委会的生活垃圾清运难题，进一步提升田坝乡人居环境。</t>
        </is>
      </c>
      <c r="O385" s="162" t="inlineStr">
        <is>
          <t>公益性项目</t>
        </is>
      </c>
      <c r="P385" s="529" t="inlineStr">
        <is>
          <t>涉及2268户7906人，其中脱贫户757户3095人、三内监测对象96户366人。</t>
        </is>
      </c>
      <c r="Q385" s="151" t="inlineStr">
        <is>
          <t>否</t>
        </is>
      </c>
      <c r="R385" s="151" t="inlineStr">
        <is>
          <t>否</t>
        </is>
      </c>
      <c r="S385" s="151" t="inlineStr">
        <is>
          <t>否</t>
        </is>
      </c>
      <c r="T385" s="151" t="inlineStr">
        <is>
          <t>会泽县住房和城乡建设局</t>
        </is>
      </c>
      <c r="U385" s="151" t="inlineStr">
        <is>
          <t>田坝乡人民政府</t>
        </is>
      </c>
      <c r="V385" s="151" t="inlineStr">
        <is>
          <t>是</t>
        </is>
      </c>
      <c r="W385" s="568" t="n">
        <v>46032</v>
      </c>
      <c r="X385" s="569" t="n">
        <v>46366</v>
      </c>
      <c r="Y385" s="151" t="inlineStr">
        <is>
          <t>第二批</t>
        </is>
      </c>
      <c r="Z385" s="544" t="n"/>
    </row>
    <row r="386" ht="128" customFormat="1" customHeight="1" s="507">
      <c r="A386" s="151" t="n">
        <v>104</v>
      </c>
      <c r="B386" s="151" t="inlineStr">
        <is>
          <t>乡村建设行动</t>
        </is>
      </c>
      <c r="C386" s="151" t="inlineStr">
        <is>
          <t>人居环境整治</t>
        </is>
      </c>
      <c r="D386" s="151" t="inlineStr">
        <is>
          <t>农村污水治理</t>
        </is>
      </c>
      <c r="E386" s="151" t="inlineStr">
        <is>
          <t>五星乡铅厂生活污水治理项目</t>
        </is>
      </c>
      <c r="F386" s="151" t="inlineStr">
        <is>
          <t>五星乡</t>
        </is>
      </c>
      <c r="G386" s="151" t="inlineStr">
        <is>
          <t>铅厂村</t>
        </is>
      </c>
      <c r="H386" s="151" t="inlineStr">
        <is>
          <t>改扩建</t>
        </is>
      </c>
      <c r="I386" s="162" t="inlineStr">
        <is>
          <t>1、DN400钢筋混凝土污水管铺设（含开挖）1023米
2、DN400双壁波纹管铺设（含开挖）1737米
3、污水检查井（90）个
4、DN160分户支管铺设（含开挖回填）
5、路面恢复（C30混凝土厚20厘米）1320平方米</t>
        </is>
      </c>
      <c r="J386" s="151">
        <f>K386+L386+M386</f>
        <v/>
      </c>
      <c r="K386" s="151" t="n">
        <v>204.45</v>
      </c>
      <c r="L386" s="151" t="n"/>
      <c r="M386" s="151" t="n"/>
      <c r="N386" s="162" t="inlineStr">
        <is>
          <t>通过建设五星乡铅厂村生活污水治理项目，有效解决五星乡铅厂村3、4、5、6、7组的生活污水处置难题，涉及530户1810人，其中脱贫户90户248人、三类监测对象15户56人，进一步提升五星人居环境。</t>
        </is>
      </c>
      <c r="O386" s="162" t="inlineStr">
        <is>
          <t>公益性项目</t>
        </is>
      </c>
      <c r="P386" s="561" t="inlineStr">
        <is>
          <t>涉及530户1810人，其中脱贫户90户248人、三类监测对象15户56人。</t>
        </is>
      </c>
      <c r="Q386" s="151" t="inlineStr">
        <is>
          <t>否</t>
        </is>
      </c>
      <c r="R386" s="151" t="inlineStr">
        <is>
          <t>否</t>
        </is>
      </c>
      <c r="S386" s="151" t="inlineStr">
        <is>
          <t>否</t>
        </is>
      </c>
      <c r="T386" s="151" t="inlineStr">
        <is>
          <t>会泽县住房和城乡建设局</t>
        </is>
      </c>
      <c r="U386" s="151" t="inlineStr">
        <is>
          <t>五星乡人民政府</t>
        </is>
      </c>
      <c r="V386" s="151" t="inlineStr">
        <is>
          <t>是</t>
        </is>
      </c>
      <c r="W386" s="568" t="n">
        <v>46033</v>
      </c>
      <c r="X386" s="569" t="n">
        <v>46367</v>
      </c>
      <c r="Y386" s="151" t="inlineStr">
        <is>
          <t>第一批</t>
        </is>
      </c>
      <c r="Z386" s="544" t="n"/>
    </row>
    <row r="387" ht="116" customFormat="1" customHeight="1" s="507">
      <c r="A387" s="151" t="n">
        <v>105</v>
      </c>
      <c r="B387" s="151" t="inlineStr">
        <is>
          <t>乡村建设行动</t>
        </is>
      </c>
      <c r="C387" s="151" t="inlineStr">
        <is>
          <t>人居环境整治</t>
        </is>
      </c>
      <c r="D387" s="151" t="inlineStr">
        <is>
          <t>农村垃圾治理</t>
        </is>
      </c>
      <c r="E387" s="151" t="inlineStr">
        <is>
          <t>五星乡农村生活垃圾中转治理建设项目</t>
        </is>
      </c>
      <c r="F387" s="151" t="inlineStr">
        <is>
          <t>五星乡</t>
        </is>
      </c>
      <c r="G387" s="151" t="inlineStr">
        <is>
          <t>铅厂村、黑土村</t>
        </is>
      </c>
      <c r="H387" s="151" t="inlineStr">
        <is>
          <t>新建</t>
        </is>
      </c>
      <c r="I387" s="162" t="inlineStr">
        <is>
          <t>五星乡铅厂村、黑土村建设日处理70吨垃圾中转站2座。</t>
        </is>
      </c>
      <c r="J387" s="151">
        <f>K387+L387+M387</f>
        <v/>
      </c>
      <c r="K387" s="151" t="n">
        <v>300</v>
      </c>
      <c r="L387" s="151" t="n"/>
      <c r="M387" s="151" t="n"/>
      <c r="N387" s="162" t="inlineStr">
        <is>
          <t>实施五星乡农村生活垃圾中转治理建设项目，有效解决五星乡10个村委会的生活垃圾收集清运难题，涉及8747户27241人，其中脱贫户1900户6949人、三类监测对象249户854人。进一步提升五星乡人居环境。</t>
        </is>
      </c>
      <c r="O387" s="162" t="inlineStr">
        <is>
          <t>公益性项目</t>
        </is>
      </c>
      <c r="P387" s="529" t="inlineStr">
        <is>
          <t>涉及8747户27241人，其中脱贫户1900户6949人、三类监测对象249户854人。</t>
        </is>
      </c>
      <c r="Q387" s="151" t="inlineStr">
        <is>
          <t>否</t>
        </is>
      </c>
      <c r="R387" s="151" t="inlineStr">
        <is>
          <t>否</t>
        </is>
      </c>
      <c r="S387" s="151" t="inlineStr">
        <is>
          <t>否</t>
        </is>
      </c>
      <c r="T387" s="151" t="inlineStr">
        <is>
          <t>会泽县住房和城乡建设局</t>
        </is>
      </c>
      <c r="U387" s="151" t="inlineStr">
        <is>
          <t>五星乡人民政府</t>
        </is>
      </c>
      <c r="V387" s="151" t="inlineStr">
        <is>
          <t>是</t>
        </is>
      </c>
      <c r="W387" s="568" t="n">
        <v>46034</v>
      </c>
      <c r="X387" s="569" t="n">
        <v>46368</v>
      </c>
      <c r="Y387" s="151" t="inlineStr">
        <is>
          <t>第一批</t>
        </is>
      </c>
      <c r="Z387" s="544" t="n"/>
    </row>
    <row r="388" ht="115" customFormat="1" customHeight="1" s="507">
      <c r="A388" s="151" t="n">
        <v>106</v>
      </c>
      <c r="B388" s="151" t="inlineStr">
        <is>
          <t>乡村建设行动</t>
        </is>
      </c>
      <c r="C388" s="151" t="inlineStr">
        <is>
          <t>人居环境整治</t>
        </is>
      </c>
      <c r="D388" s="151" t="inlineStr">
        <is>
          <t>农村垃圾治理</t>
        </is>
      </c>
      <c r="E388" s="151" t="inlineStr">
        <is>
          <t>五星乡农村生活垃圾收集转运项目</t>
        </is>
      </c>
      <c r="F388" s="151" t="inlineStr">
        <is>
          <t>五星乡</t>
        </is>
      </c>
      <c r="G388" s="151" t="inlineStr">
        <is>
          <t>五星乡10行政村委会</t>
        </is>
      </c>
      <c r="H388" s="151" t="inlineStr">
        <is>
          <t>新建</t>
        </is>
      </c>
      <c r="I388" s="162" t="inlineStr">
        <is>
          <t>五星乡垃圾购置垃圾清运设备，钩背垃圾箱400个、垃圾桶200个）。</t>
        </is>
      </c>
      <c r="J388" s="151">
        <f>K388+L388+M388</f>
        <v/>
      </c>
      <c r="K388" s="151" t="n">
        <v>294</v>
      </c>
      <c r="L388" s="151" t="n"/>
      <c r="M388" s="151" t="n"/>
      <c r="N388" s="162" t="inlineStr">
        <is>
          <t>通过实施五星乡农村生活垃圾转运设施采购项目，有效解决五星乡10个村委会的生活垃圾清运难题，涉及8747户27241人，其中脱贫户1900户6949人、三类监测对象249户854人。进一步提升五星乡人居环境。</t>
        </is>
      </c>
      <c r="O388" s="162" t="inlineStr">
        <is>
          <t>公益性项目</t>
        </is>
      </c>
      <c r="P388" s="529" t="inlineStr">
        <is>
          <t>涉及8747户27241人，其中脱贫户1900户6949人、三类监测对象249户854人。</t>
        </is>
      </c>
      <c r="Q388" s="151" t="inlineStr">
        <is>
          <t>否</t>
        </is>
      </c>
      <c r="R388" s="151" t="inlineStr">
        <is>
          <t>否</t>
        </is>
      </c>
      <c r="S388" s="151" t="inlineStr">
        <is>
          <t>否</t>
        </is>
      </c>
      <c r="T388" s="151" t="inlineStr">
        <is>
          <t>会泽县住房和城乡建设局</t>
        </is>
      </c>
      <c r="U388" s="151" t="inlineStr">
        <is>
          <t>五星乡人民政府</t>
        </is>
      </c>
      <c r="V388" s="151" t="inlineStr">
        <is>
          <t>是</t>
        </is>
      </c>
      <c r="W388" s="568" t="n">
        <v>46035</v>
      </c>
      <c r="X388" s="569" t="n">
        <v>46369</v>
      </c>
      <c r="Y388" s="151" t="inlineStr">
        <is>
          <t>第一批</t>
        </is>
      </c>
      <c r="Z388" s="544" t="n"/>
    </row>
    <row r="389" ht="111" customFormat="1" customHeight="1" s="507">
      <c r="A389" s="151" t="n">
        <v>107</v>
      </c>
      <c r="B389" s="151" t="inlineStr">
        <is>
          <t>乡村建设行动</t>
        </is>
      </c>
      <c r="C389" s="151" t="inlineStr">
        <is>
          <t>人居环境整治</t>
        </is>
      </c>
      <c r="D389" s="151" t="inlineStr">
        <is>
          <t>农村垃圾治理</t>
        </is>
      </c>
      <c r="E389" s="151" t="inlineStr">
        <is>
          <t>新街乡生活垃圾处理及清运设施设备购置项目</t>
        </is>
      </c>
      <c r="F389" s="151" t="inlineStr">
        <is>
          <t>新街乡</t>
        </is>
      </c>
      <c r="G389" s="151" t="n"/>
      <c r="H389" s="151" t="inlineStr">
        <is>
          <t>新建</t>
        </is>
      </c>
      <c r="I389" s="162" t="inlineStr">
        <is>
          <t>因原有垃圾热解设备损坏急需采购垃圾焚烧热解炉冷却塔1套，主引风机1台，喷淋塔电机2台，3立方垃圾勾臂箱100个、240L不锈钢挂车垃圾桶200个。</t>
        </is>
      </c>
      <c r="J389" s="151">
        <f>K389+L389+M389</f>
        <v/>
      </c>
      <c r="K389" s="151" t="n">
        <v>100</v>
      </c>
      <c r="L389" s="151" t="n"/>
      <c r="M389" s="151" t="n"/>
      <c r="N389" s="162" t="inlineStr">
        <is>
          <t>解决13400户44560人的乡村垃圾收运问题，全面提升农村人居环境</t>
        </is>
      </c>
      <c r="O389" s="162" t="inlineStr">
        <is>
          <t>公益性项目</t>
        </is>
      </c>
      <c r="P389" s="529" t="inlineStr">
        <is>
          <t>涉及13400户44560人，其中脱贫户2082户8380人、三类监测对象305户1263人。</t>
        </is>
      </c>
      <c r="Q389" s="151" t="inlineStr">
        <is>
          <t>否</t>
        </is>
      </c>
      <c r="R389" s="151" t="inlineStr">
        <is>
          <t>否</t>
        </is>
      </c>
      <c r="S389" s="151" t="inlineStr">
        <is>
          <t>否</t>
        </is>
      </c>
      <c r="T389" s="151" t="inlineStr">
        <is>
          <t>会泽县住房和城乡建设局</t>
        </is>
      </c>
      <c r="U389" s="151" t="inlineStr">
        <is>
          <t>新街乡人民政府</t>
        </is>
      </c>
      <c r="V389" s="151" t="inlineStr">
        <is>
          <t>是</t>
        </is>
      </c>
      <c r="W389" s="568" t="n">
        <v>46036</v>
      </c>
      <c r="X389" s="569" t="n">
        <v>46370</v>
      </c>
      <c r="Y389" s="151" t="inlineStr">
        <is>
          <t>第二批</t>
        </is>
      </c>
      <c r="Z389" s="544" t="n"/>
    </row>
    <row r="390" ht="126" customFormat="1" customHeight="1" s="507">
      <c r="A390" s="151" t="n">
        <v>108</v>
      </c>
      <c r="B390" s="151" t="inlineStr">
        <is>
          <t>乡村建设行动</t>
        </is>
      </c>
      <c r="C390" s="151" t="inlineStr">
        <is>
          <t>人居环境整治</t>
        </is>
      </c>
      <c r="D390" s="151" t="inlineStr">
        <is>
          <t>农村垃圾治理</t>
        </is>
      </c>
      <c r="E390" s="151" t="inlineStr">
        <is>
          <t>上村乡垃圾热解炉建设项目</t>
        </is>
      </c>
      <c r="F390" s="151" t="inlineStr">
        <is>
          <t>上村乡</t>
        </is>
      </c>
      <c r="G390" s="151" t="n"/>
      <c r="H390" s="151" t="inlineStr">
        <is>
          <t>新建</t>
        </is>
      </c>
      <c r="I390" s="162" t="inlineStr">
        <is>
          <t>建设日处理量（10t/d）一套生活垃圾热解处理设备（包含：垃圾热解气化设备、烟气处理设备、水循环系统设备、电气控制系统）供货、安装、调试、培训，满足设计规模；配套附属设施建设，包含热解车间、门窗等相关配套土建工程及水、电、路三通及土地平整，征地费用等。新建垃圾转运站一座，6万元。</t>
        </is>
      </c>
      <c r="J390" s="151">
        <f>K390+L390+M390</f>
        <v/>
      </c>
      <c r="K390" s="151" t="n">
        <v>356</v>
      </c>
      <c r="L390" s="151" t="n"/>
      <c r="M390" s="151" t="n"/>
      <c r="N390" s="162" t="inlineStr">
        <is>
          <t>解决全乡18个村10043户39413人生活垃圾处理问题。</t>
        </is>
      </c>
      <c r="O390" s="162" t="inlineStr">
        <is>
          <t>公益性项目</t>
        </is>
      </c>
      <c r="P390" s="529" t="inlineStr">
        <is>
          <t>涉及10043户39413人，其中脱贫户2661户11969人、三内监测对象233户964人。</t>
        </is>
      </c>
      <c r="Q390" s="151" t="inlineStr">
        <is>
          <t>否</t>
        </is>
      </c>
      <c r="R390" s="151" t="inlineStr">
        <is>
          <t>否</t>
        </is>
      </c>
      <c r="S390" s="151" t="inlineStr">
        <is>
          <t>否</t>
        </is>
      </c>
      <c r="T390" s="151" t="inlineStr">
        <is>
          <t>会泽县住房和城乡建设局</t>
        </is>
      </c>
      <c r="U390" s="151" t="inlineStr">
        <is>
          <t>上村乡人民政府</t>
        </is>
      </c>
      <c r="V390" s="151" t="inlineStr">
        <is>
          <t>是</t>
        </is>
      </c>
      <c r="W390" s="568" t="n">
        <v>46038</v>
      </c>
      <c r="X390" s="569" t="n">
        <v>46372</v>
      </c>
      <c r="Y390" s="151" t="inlineStr">
        <is>
          <t>第一批</t>
        </is>
      </c>
      <c r="Z390" s="544" t="n"/>
    </row>
    <row r="391" ht="99" customFormat="1" customHeight="1" s="507">
      <c r="A391" s="151" t="n">
        <v>109</v>
      </c>
      <c r="B391" s="151" t="inlineStr">
        <is>
          <t>乡村建设行动</t>
        </is>
      </c>
      <c r="C391" s="151" t="inlineStr">
        <is>
          <t>人居环境整治</t>
        </is>
      </c>
      <c r="D391" s="151" t="inlineStr">
        <is>
          <t>农村污水治理</t>
        </is>
      </c>
      <c r="E391" s="151" t="inlineStr">
        <is>
          <t>乐业镇罗布社区生活污水治理项目</t>
        </is>
      </c>
      <c r="F391" s="151" t="inlineStr">
        <is>
          <t>乐业镇</t>
        </is>
      </c>
      <c r="G391" s="151" t="inlineStr">
        <is>
          <t>罗布社区</t>
        </is>
      </c>
      <c r="H391" s="151" t="inlineStr">
        <is>
          <t>新建</t>
        </is>
      </c>
      <c r="I391" s="162" t="inlineStr">
        <is>
          <t>实施生活污水治理项目，铺设主管网：内径300毫米波纹钢带管16公里，支管网：PE管内径200毫米54公里。</t>
        </is>
      </c>
      <c r="J391" s="151">
        <f>K391+L391+M391</f>
        <v/>
      </c>
      <c r="K391" s="151" t="n">
        <v>700</v>
      </c>
      <c r="L391" s="151" t="n"/>
      <c r="M391" s="151" t="n"/>
      <c r="N391" s="162" t="inlineStr">
        <is>
          <t>通过实施生活污水治理项目，解决罗布社区生活污水治理，全面提升农村人居环境，涉及1200户4800人，其中脱贫户206户844人，三类监测对象18户76人。</t>
        </is>
      </c>
      <c r="O391" s="162" t="inlineStr">
        <is>
          <t>公益性项目</t>
        </is>
      </c>
      <c r="P391" s="529" t="inlineStr">
        <is>
          <t>涉及1200户4800人，其中脱贫户206户844人，三类监测对象18户76人。</t>
        </is>
      </c>
      <c r="Q391" s="151" t="inlineStr">
        <is>
          <t>否</t>
        </is>
      </c>
      <c r="R391" s="151" t="inlineStr">
        <is>
          <t>否</t>
        </is>
      </c>
      <c r="S391" s="151" t="inlineStr">
        <is>
          <t>否</t>
        </is>
      </c>
      <c r="T391" s="151" t="inlineStr">
        <is>
          <t>会泽县住房和城乡建设局</t>
        </is>
      </c>
      <c r="U391" s="151" t="inlineStr">
        <is>
          <t>乐业镇人民政府</t>
        </is>
      </c>
      <c r="V391" s="151" t="inlineStr">
        <is>
          <t>是</t>
        </is>
      </c>
      <c r="W391" s="568" t="n">
        <v>46040</v>
      </c>
      <c r="X391" s="569" t="n">
        <v>46374</v>
      </c>
      <c r="Y391" s="151" t="inlineStr">
        <is>
          <t>第二批</t>
        </is>
      </c>
      <c r="Z391" s="544" t="n"/>
    </row>
    <row r="392" ht="131" customFormat="1" customHeight="1" s="507">
      <c r="A392" s="151" t="n">
        <v>110</v>
      </c>
      <c r="B392" s="151" t="inlineStr">
        <is>
          <t>乡村建设行动</t>
        </is>
      </c>
      <c r="C392" s="151" t="inlineStr">
        <is>
          <t>人居环境整治</t>
        </is>
      </c>
      <c r="D392" s="151" t="inlineStr">
        <is>
          <t>农村垃圾治理</t>
        </is>
      </c>
      <c r="E392" s="151" t="inlineStr">
        <is>
          <t>乐业镇农村生活垃圾收运设施配置项目</t>
        </is>
      </c>
      <c r="F392" s="151" t="inlineStr">
        <is>
          <t>乐业镇</t>
        </is>
      </c>
      <c r="G392" s="151" t="inlineStr">
        <is>
          <t>25个村（社区）</t>
        </is>
      </c>
      <c r="H392" s="151" t="inlineStr">
        <is>
          <t>新建</t>
        </is>
      </c>
      <c r="I392" s="162" t="inlineStr">
        <is>
          <t>实施农村生活垃圾收运设施配置项目，配置556只垃圾勾臂箱（3-5立方米）、1112个垃圾桶（640L）。</t>
        </is>
      </c>
      <c r="J392" s="151">
        <f>K392+L392+M392</f>
        <v/>
      </c>
      <c r="K392" s="151" t="n">
        <v>333.76</v>
      </c>
      <c r="L392" s="151" t="n"/>
      <c r="M392" s="151" t="n"/>
      <c r="N392" s="162" t="inlineStr">
        <is>
          <t>通过实施农村生活垃圾收运设施配置项目，配置556只垃圾勾臂箱（3-5立方米）、1112个垃圾桶（640L），解决乡村垃圾收运设施，全面提升农村人居环境，涉及23150户77000人，其中脱贫户5406户20377人，三类监测对象550户2029人。</t>
        </is>
      </c>
      <c r="O392" s="162" t="inlineStr">
        <is>
          <t>公益性项目</t>
        </is>
      </c>
      <c r="P392" s="529" t="inlineStr">
        <is>
          <t>涉及23150户77000人，其中脱贫户5406户20377人，三类监测对象550户2029人。</t>
        </is>
      </c>
      <c r="Q392" s="151" t="inlineStr">
        <is>
          <t>否</t>
        </is>
      </c>
      <c r="R392" s="151" t="inlineStr">
        <is>
          <t>否</t>
        </is>
      </c>
      <c r="S392" s="151" t="inlineStr">
        <is>
          <t>否</t>
        </is>
      </c>
      <c r="T392" s="151" t="inlineStr">
        <is>
          <t>会泽县住房和城乡建设局</t>
        </is>
      </c>
      <c r="U392" s="151" t="inlineStr">
        <is>
          <t>乐业镇人民政府</t>
        </is>
      </c>
      <c r="V392" s="151" t="inlineStr">
        <is>
          <t>是</t>
        </is>
      </c>
      <c r="W392" s="568" t="n">
        <v>46041</v>
      </c>
      <c r="X392" s="569" t="n">
        <v>46375</v>
      </c>
      <c r="Y392" s="151" t="inlineStr">
        <is>
          <t>第二批</t>
        </is>
      </c>
      <c r="Z392" s="544" t="n"/>
    </row>
    <row r="393" ht="96" customFormat="1" customHeight="1" s="507">
      <c r="A393" s="151" t="n">
        <v>111</v>
      </c>
      <c r="B393" s="151" t="inlineStr">
        <is>
          <t>乡村建设行动</t>
        </is>
      </c>
      <c r="C393" s="151" t="inlineStr">
        <is>
          <t>人居环境整治</t>
        </is>
      </c>
      <c r="D393" s="151" t="inlineStr">
        <is>
          <t>农村垃圾治理</t>
        </is>
      </c>
      <c r="E393" s="151" t="inlineStr">
        <is>
          <t>迤车镇老红岩垃圾处理厂改扩建项目</t>
        </is>
      </c>
      <c r="F393" s="151" t="inlineStr">
        <is>
          <t>迤车镇</t>
        </is>
      </c>
      <c r="G393" s="151" t="inlineStr">
        <is>
          <t>箐口村</t>
        </is>
      </c>
      <c r="H393" s="151" t="inlineStr">
        <is>
          <t>改扩建</t>
        </is>
      </c>
      <c r="I393" s="162" t="inlineStr">
        <is>
          <t>对迤车镇老红岩垃圾转运站进行改扩建，更换3座热解炉及配套烟气净化系统，垃圾堆场，炉渣堆场，对原有垃圾热解设备进行提质改造。</t>
        </is>
      </c>
      <c r="J393" s="151">
        <f>K393+L393+M393</f>
        <v/>
      </c>
      <c r="K393" s="151" t="n">
        <v>750</v>
      </c>
      <c r="L393" s="151" t="n"/>
      <c r="M393" s="151" t="n"/>
      <c r="N393" s="162" t="inlineStr">
        <is>
          <t>全面提升迤车镇老红岩垃圾处理厂垃圾处理能力，覆盖全镇27个村（社区），涉及29961户94388人（其中脱贫户4415户16746人，三类监测对象848户3216人）垃圾处理，有效推进农村生活垃圾收集转运处理、补齐农衬环境基础设施建设短板、提升人居环境。</t>
        </is>
      </c>
      <c r="O393" s="162" t="inlineStr">
        <is>
          <t>公益性项目</t>
        </is>
      </c>
      <c r="P393" s="528" t="n">
        <v>29961</v>
      </c>
      <c r="Q393" s="151" t="inlineStr">
        <is>
          <t>否</t>
        </is>
      </c>
      <c r="R393" s="151" t="inlineStr">
        <is>
          <t>否</t>
        </is>
      </c>
      <c r="S393" s="151" t="inlineStr">
        <is>
          <t>否</t>
        </is>
      </c>
      <c r="T393" s="151" t="inlineStr">
        <is>
          <t>会泽县住房和城乡建设局</t>
        </is>
      </c>
      <c r="U393" s="151" t="inlineStr">
        <is>
          <t>迤车镇人民政府</t>
        </is>
      </c>
      <c r="V393" s="151" t="inlineStr">
        <is>
          <t>是</t>
        </is>
      </c>
      <c r="W393" s="568" t="n">
        <v>46042</v>
      </c>
      <c r="X393" s="569" t="n">
        <v>46376</v>
      </c>
      <c r="Y393" s="151" t="inlineStr">
        <is>
          <t>第一批</t>
        </is>
      </c>
      <c r="Z393" s="544" t="n"/>
    </row>
    <row r="394" ht="132" customFormat="1" customHeight="1" s="507">
      <c r="A394" s="151" t="n">
        <v>112</v>
      </c>
      <c r="B394" s="151" t="inlineStr">
        <is>
          <t>乡村建设行动</t>
        </is>
      </c>
      <c r="C394" s="151" t="inlineStr">
        <is>
          <t>人居环境整治</t>
        </is>
      </c>
      <c r="D394" s="151" t="inlineStr">
        <is>
          <t>农村垃圾治理</t>
        </is>
      </c>
      <c r="E394" s="151" t="inlineStr">
        <is>
          <t>迤车镇农村生活垃圾收运设施配置项目</t>
        </is>
      </c>
      <c r="F394" s="151" t="inlineStr">
        <is>
          <t>迤车镇</t>
        </is>
      </c>
      <c r="G394" s="151" t="inlineStr">
        <is>
          <t>27个村（社区）</t>
        </is>
      </c>
      <c r="H394" s="151" t="inlineStr">
        <is>
          <t>新建</t>
        </is>
      </c>
      <c r="I394" s="162" t="inlineStr">
        <is>
          <t>为27个村（社区）购置垃圾收运设施，其中园林绿化洒水车2辆，吸粪车1辆，勾臂垃圾箱600个，分类果皮箱400个。</t>
        </is>
      </c>
      <c r="J394" s="151" t="n">
        <v>400</v>
      </c>
      <c r="K394" s="151" t="n">
        <v>400</v>
      </c>
      <c r="L394" s="151" t="n"/>
      <c r="M394" s="151" t="n"/>
      <c r="N394" s="162" t="inlineStr">
        <is>
          <t>全面提升迤车镇农村生活垃圾收集转运能力，覆盖全镇27个村（社区）29961户94388人（其中脱贫户4415户16746人，三类监测对象848户3216人）垃圾处理，有效推进农村生活垃圾收集转运处理、补齐农衬环境基础设施建设短板、提升人居环境。</t>
        </is>
      </c>
      <c r="O394" s="162" t="inlineStr">
        <is>
          <t>公益性项目</t>
        </is>
      </c>
      <c r="P394" s="528" t="n">
        <v>94388</v>
      </c>
      <c r="Q394" s="151" t="inlineStr">
        <is>
          <t>否</t>
        </is>
      </c>
      <c r="R394" s="151" t="inlineStr">
        <is>
          <t>否</t>
        </is>
      </c>
      <c r="S394" s="151" t="inlineStr">
        <is>
          <t>否</t>
        </is>
      </c>
      <c r="T394" s="151" t="inlineStr">
        <is>
          <t>会泽县住房和城乡建设局</t>
        </is>
      </c>
      <c r="U394" s="151" t="inlineStr">
        <is>
          <t>迤车镇人民政府</t>
        </is>
      </c>
      <c r="V394" s="151" t="inlineStr">
        <is>
          <t>是</t>
        </is>
      </c>
      <c r="W394" s="568" t="n">
        <v>46043</v>
      </c>
      <c r="X394" s="569" t="n">
        <v>46377</v>
      </c>
      <c r="Y394" s="151" t="inlineStr">
        <is>
          <t>第一批</t>
        </is>
      </c>
      <c r="Z394" s="544" t="n"/>
    </row>
    <row r="395" ht="127" customFormat="1" customHeight="1" s="507">
      <c r="A395" s="151" t="n">
        <v>113</v>
      </c>
      <c r="B395" s="151" t="inlineStr">
        <is>
          <t>乡村建设行动</t>
        </is>
      </c>
      <c r="C395" s="151" t="inlineStr">
        <is>
          <t>人居环境整治</t>
        </is>
      </c>
      <c r="D395" s="151" t="inlineStr">
        <is>
          <t>农村垃圾治理</t>
        </is>
      </c>
      <c r="E395" s="151" t="inlineStr">
        <is>
          <t>雨碌乡农村生活垃圾转运设施采购项目</t>
        </is>
      </c>
      <c r="F395" s="151" t="inlineStr">
        <is>
          <t>雨碌乡</t>
        </is>
      </c>
      <c r="G395" s="520" t="inlineStr">
        <is>
          <t>雨碌村、小米村、小铺村、小石山村、铁厂村、长箐村、白彝村、座江村、马桑坝村、阳山村、新房村、陡红村、翅垴河村</t>
        </is>
      </c>
      <c r="H395" s="151" t="inlineStr">
        <is>
          <t>新建</t>
        </is>
      </c>
      <c r="I395" s="162" t="inlineStr">
        <is>
          <t>勾臂箱200个，用于雨碌乡雨碌村、小米村、小铺村、小石山村、铁厂村、长箐村、白彝村、座江村、马桑坝村、阳山村、新房村、陡红村、翅垴河村的农村生活垃圾收集转运。</t>
        </is>
      </c>
      <c r="J395" s="151">
        <f>K395+L395+M395</f>
        <v/>
      </c>
      <c r="K395" s="151" t="n">
        <v>100</v>
      </c>
      <c r="L395" s="151" t="n"/>
      <c r="M395" s="151" t="n"/>
      <c r="N395" s="162" t="inlineStr">
        <is>
          <t>全面覆盖雨碌乡13个村委会垃圾处理，涉及13265户45820人，其中脱贫户3708户15107人，三内监测对象417户1602人。通过实施雨碌乡农村生活垃圾转运设施采购项，有效解决雨碌乡13个村委会的生活垃圾清运难题，进一步提升雨碌乡人居环境。</t>
        </is>
      </c>
      <c r="O395" s="162" t="inlineStr">
        <is>
          <t>公益性项目</t>
        </is>
      </c>
      <c r="P395" s="529" t="inlineStr">
        <is>
          <t>涉及13265户45820人，其中脱贫户3708户15107人，三内监测对象417户1602人。</t>
        </is>
      </c>
      <c r="Q395" s="151" t="inlineStr">
        <is>
          <t>否</t>
        </is>
      </c>
      <c r="R395" s="151" t="inlineStr">
        <is>
          <t>否</t>
        </is>
      </c>
      <c r="S395" s="151" t="inlineStr">
        <is>
          <t>否</t>
        </is>
      </c>
      <c r="T395" s="151" t="inlineStr">
        <is>
          <t>会泽县住房和城乡建设局</t>
        </is>
      </c>
      <c r="U395" s="151" t="inlineStr">
        <is>
          <t>雨碌乡人民政府</t>
        </is>
      </c>
      <c r="V395" s="151" t="inlineStr">
        <is>
          <t>是</t>
        </is>
      </c>
      <c r="W395" s="568" t="n">
        <v>46044</v>
      </c>
      <c r="X395" s="569" t="n">
        <v>46378</v>
      </c>
      <c r="Y395" s="151" t="inlineStr">
        <is>
          <t>第二批</t>
        </is>
      </c>
      <c r="Z395" s="544" t="n"/>
    </row>
    <row r="396" ht="117" customFormat="1" customHeight="1" s="507">
      <c r="A396" s="151" t="n">
        <v>114</v>
      </c>
      <c r="B396" s="151" t="inlineStr">
        <is>
          <t>乡村建设行动</t>
        </is>
      </c>
      <c r="C396" s="151" t="inlineStr">
        <is>
          <t>人居环境整治</t>
        </is>
      </c>
      <c r="D396" s="151" t="inlineStr">
        <is>
          <t>农村垃圾治理</t>
        </is>
      </c>
      <c r="E396" s="151" t="inlineStr">
        <is>
          <t>者海镇农村生活垃圾收运设施配置项目</t>
        </is>
      </c>
      <c r="F396" s="151" t="inlineStr">
        <is>
          <t>者海镇</t>
        </is>
      </c>
      <c r="G396" s="151" t="n"/>
      <c r="H396" s="151" t="inlineStr">
        <is>
          <t>新建</t>
        </is>
      </c>
      <c r="I396" s="162" t="inlineStr">
        <is>
          <t>垃圾中转站改扩建，更换垃圾压缩设备，采购勾臂垃圾箱135个及配套设施，解决25个行政村垃圾收集难题。</t>
        </is>
      </c>
      <c r="J396" s="560">
        <f>K396+L396+M396</f>
        <v/>
      </c>
      <c r="K396" s="560" t="n">
        <v>289.5</v>
      </c>
      <c r="L396" s="560" t="n"/>
      <c r="M396" s="560" t="n"/>
      <c r="N396" s="162" t="inlineStr">
        <is>
          <t>有效解决者海镇辖区内25个行政村，涉及26414户87698人，其中脱贫户9723户35972人、三类监测对象601户2182人。有效推进农村生活垃圾收集转运处理、补齐农衬环境基础设施建设短板、提升人居环境。</t>
        </is>
      </c>
      <c r="O396" s="162" t="inlineStr">
        <is>
          <t>公益性项目</t>
        </is>
      </c>
      <c r="P396" s="529" t="inlineStr">
        <is>
          <t>涉及26414户87698人，其中脱贫户9723户35972人、三类监测对象601户2182人。</t>
        </is>
      </c>
      <c r="Q396" s="151" t="inlineStr">
        <is>
          <t>否</t>
        </is>
      </c>
      <c r="R396" s="151" t="inlineStr">
        <is>
          <t>否</t>
        </is>
      </c>
      <c r="S396" s="151" t="inlineStr">
        <is>
          <t>否</t>
        </is>
      </c>
      <c r="T396" s="151" t="inlineStr">
        <is>
          <t>会泽县住房和城乡建设局</t>
        </is>
      </c>
      <c r="U396" s="151" t="inlineStr">
        <is>
          <t>者海镇人民政府</t>
        </is>
      </c>
      <c r="V396" s="151" t="inlineStr">
        <is>
          <t>是</t>
        </is>
      </c>
      <c r="W396" s="568" t="n">
        <v>46045</v>
      </c>
      <c r="X396" s="569" t="n">
        <v>46379</v>
      </c>
      <c r="Y396" s="151" t="inlineStr">
        <is>
          <t>第二批</t>
        </is>
      </c>
      <c r="Z396" s="544" t="n"/>
    </row>
    <row r="397" ht="110" customFormat="1" customHeight="1" s="507">
      <c r="A397" s="151" t="n">
        <v>115</v>
      </c>
      <c r="B397" s="151" t="inlineStr">
        <is>
          <t>乡村建设行动</t>
        </is>
      </c>
      <c r="C397" s="151" t="inlineStr">
        <is>
          <t>人居环境整治</t>
        </is>
      </c>
      <c r="D397" s="151" t="inlineStr">
        <is>
          <t>农村垃圾治理</t>
        </is>
      </c>
      <c r="E397" s="151" t="inlineStr">
        <is>
          <t>老厂乡农村生活垃圾清运</t>
        </is>
      </c>
      <c r="F397" s="151" t="inlineStr">
        <is>
          <t>老厂乡</t>
        </is>
      </c>
      <c r="G397" s="151" t="inlineStr">
        <is>
          <t>田尾巴村、茶花箐等6个村</t>
        </is>
      </c>
      <c r="H397" s="151" t="inlineStr">
        <is>
          <t>新建</t>
        </is>
      </c>
      <c r="I397" s="162" t="inlineStr">
        <is>
          <t>田尾巴村、茶花箐村、播落卡村、雅地窝村、三岔村等建设垃圾清运处理站5个；三岔村、尹武村等购置垃圾箱38个；老厂村建设垃圾转运站1座。</t>
        </is>
      </c>
      <c r="J397" s="560">
        <f>K397+L397+M397</f>
        <v/>
      </c>
      <c r="K397" s="560" t="n">
        <v>284</v>
      </c>
      <c r="L397" s="560" t="n"/>
      <c r="M397" s="560" t="n"/>
      <c r="N397" s="162" t="inlineStr">
        <is>
          <t>总体目标体现：解决6个村垃圾处理，提升全村人居环境，覆盖面为6个村委会。</t>
        </is>
      </c>
      <c r="O397" s="162" t="inlineStr">
        <is>
          <t>公益性项目</t>
        </is>
      </c>
      <c r="P397" s="529" t="inlineStr">
        <is>
          <t>涉及2760户8979人，其中脱贫户943户3778人、三内监测对象109户408人。</t>
        </is>
      </c>
      <c r="Q397" s="151" t="inlineStr">
        <is>
          <t>否</t>
        </is>
      </c>
      <c r="R397" s="151" t="inlineStr">
        <is>
          <t>否</t>
        </is>
      </c>
      <c r="S397" s="151" t="inlineStr">
        <is>
          <t>否</t>
        </is>
      </c>
      <c r="T397" s="151" t="inlineStr">
        <is>
          <t>会泽县住房和城乡建设局</t>
        </is>
      </c>
      <c r="U397" s="151" t="inlineStr">
        <is>
          <t>老厂乡人民政府</t>
        </is>
      </c>
      <c r="V397" s="151" t="inlineStr">
        <is>
          <t>是</t>
        </is>
      </c>
      <c r="W397" s="568" t="n">
        <v>46046</v>
      </c>
      <c r="X397" s="569" t="n">
        <v>46380</v>
      </c>
      <c r="Y397" s="366" t="inlineStr">
        <is>
          <t>第二批</t>
        </is>
      </c>
      <c r="Z397" s="544" t="n"/>
    </row>
    <row r="398" ht="127" customFormat="1" customHeight="1" s="507">
      <c r="A398" s="151" t="n">
        <v>116</v>
      </c>
      <c r="B398" s="151" t="inlineStr">
        <is>
          <t>乡村建设行动</t>
        </is>
      </c>
      <c r="C398" s="151" t="inlineStr">
        <is>
          <t>人居环境整治</t>
        </is>
      </c>
      <c r="D398" s="151" t="inlineStr">
        <is>
          <t>农村垃圾治理</t>
        </is>
      </c>
      <c r="E398" s="151" t="inlineStr">
        <is>
          <t>马路乡农村生活垃圾收运设施配置项目</t>
        </is>
      </c>
      <c r="F398" s="151" t="inlineStr">
        <is>
          <t>马路乡</t>
        </is>
      </c>
      <c r="G398" s="151" t="inlineStr">
        <is>
          <t>全乡15个行政村</t>
        </is>
      </c>
      <c r="H398" s="151" t="inlineStr">
        <is>
          <t>新建</t>
        </is>
      </c>
      <c r="I398" s="162" t="inlineStr">
        <is>
          <t>新采购240升垃圾桶300个、3立方米勾臂箱324个，解决15个村委会108个小组垃圾收集难题</t>
        </is>
      </c>
      <c r="J398" s="560">
        <f>K398+L398+M398</f>
        <v/>
      </c>
      <c r="K398" s="560" t="n">
        <v>200</v>
      </c>
      <c r="L398" s="560" t="n"/>
      <c r="M398" s="560" t="n"/>
      <c r="N398" s="162" t="inlineStr">
        <is>
          <t>全面提升马路乡15个行政村垃圾处理能力，覆盖全乡15个村垃圾处理，涉及9368户29139人，其中脱贫户3484户13818人、三类监测对象515户1955人。有效推进农村生活垃圾收集转运处理、补齐农衬环境基础设施建设短板、提升人居环境。</t>
        </is>
      </c>
      <c r="O398" s="162" t="inlineStr">
        <is>
          <t>公益性项目</t>
        </is>
      </c>
      <c r="P398" s="529" t="inlineStr">
        <is>
          <t>涉及9368户29139人，其中脱贫户3484户13818人、三类监测对象515户1955人。</t>
        </is>
      </c>
      <c r="Q398" s="151" t="inlineStr">
        <is>
          <t>否</t>
        </is>
      </c>
      <c r="R398" s="151" t="inlineStr">
        <is>
          <t>否</t>
        </is>
      </c>
      <c r="S398" s="151" t="inlineStr">
        <is>
          <t>否</t>
        </is>
      </c>
      <c r="T398" s="151" t="inlineStr">
        <is>
          <t>会泽县住房和城乡建设局</t>
        </is>
      </c>
      <c r="U398" s="151" t="inlineStr">
        <is>
          <t>马路乡人民政府</t>
        </is>
      </c>
      <c r="V398" s="151" t="inlineStr">
        <is>
          <t>是</t>
        </is>
      </c>
      <c r="W398" s="568" t="n">
        <v>46047</v>
      </c>
      <c r="X398" s="569" t="n">
        <v>46381</v>
      </c>
      <c r="Y398" s="151" t="inlineStr">
        <is>
          <t>第一批</t>
        </is>
      </c>
      <c r="Z398" s="544" t="n"/>
    </row>
    <row r="399" ht="202" customFormat="1" customHeight="1" s="507">
      <c r="A399" s="151" t="n">
        <v>117</v>
      </c>
      <c r="B399" s="151" t="inlineStr">
        <is>
          <t>乡村建设行动</t>
        </is>
      </c>
      <c r="C399" s="151" t="inlineStr">
        <is>
          <t>人居环境整治</t>
        </is>
      </c>
      <c r="D399" s="151" t="inlineStr">
        <is>
          <t>农村垃圾治理</t>
        </is>
      </c>
      <c r="E399" s="151" t="inlineStr">
        <is>
          <t>马路乡农村生活垃圾处置设施配置项目</t>
        </is>
      </c>
      <c r="F399" s="151" t="inlineStr">
        <is>
          <t>马路乡</t>
        </is>
      </c>
      <c r="G399" s="151" t="inlineStr">
        <is>
          <t>旁观地</t>
        </is>
      </c>
      <c r="H399" s="151" t="inlineStr">
        <is>
          <t>新建</t>
        </is>
      </c>
      <c r="I399" s="524" t="inlineStr">
        <is>
          <t>生活垃圾热解设备QY-L-15C
规格:QY15T/T3.包含:热解炉1台:容积62m以上、外壳材质为碳钢Q235、厚度8毫米配置有炉桥、耐温保温设施、配风设施等:急冷塔1台:尺寸1200*1000*5000、材质碳钢Q235，厚度6毫米；包含喷淋设施、循环水泵及管路阀门等；吸附箱1台:尺寸1200*1000*1000、材质材质碳钢Q235:含吸附、过滤、净化辅助材料。除尘塔1台:尺寸1200*1000*4000、材质碳钢Q235、厚度6毫米；包含过滤除尘辅助材料:脱硫塔1台:尺寸1200*1000*4000、村质碳钢Q235、厚度6毫米；含液气分离装置；二燃室1台:尺寸重2000*5200、材质碳钢Q235、度6毫米；配置点火装置、混气装置、蕃热、保温及支架等材料。烟气管道系统1套:273、村质碳钢Q235、厚度5毫米um；包含阀门、快开门、支架等。烟囱1根:325*15000、材质碳钢Q235、厚度5毫米；包含管道、法兰、连接、固定等配件；脱硫泵1台:功率3千瓦、含连接管道；鼓风机1台:功率3千瓦、含连接管件、支架等:引风机1台:功率7.5千瓦、含连接管配件:炉顶门1台:含炉顶门、液压站1座、功率2.2千瓦、连接管阀、控制柜等；电控系统1台:尺寸800*400*1800:西门子PLC、15寸触摸屏、台达变频器、正泰元器件。</t>
        </is>
      </c>
      <c r="J399" s="560">
        <f>K399+L399+M399</f>
        <v/>
      </c>
      <c r="K399" s="560" t="n">
        <v>260</v>
      </c>
      <c r="L399" s="151" t="n"/>
      <c r="M399" s="151" t="n"/>
      <c r="N399" s="162" t="inlineStr">
        <is>
          <t>全面提升马路乡15个行政村垃圾处理能力，覆盖全乡15个村垃圾处理，涉及9368户29139人，其中脱贫户3484户13818人、三类监测对象515户1955人。有效推进农村生活垃圾收集转运处理、补齐农衬环境基础设施建设短板、提升人居环境。</t>
        </is>
      </c>
      <c r="O399" s="162" t="inlineStr">
        <is>
          <t>公益性项目</t>
        </is>
      </c>
      <c r="P399" s="528" t="inlineStr">
        <is>
          <t>涉及9368户29139人，其中脱贫户3484户13818人、三类监测对象515户1955人。</t>
        </is>
      </c>
      <c r="Q399" s="151" t="inlineStr">
        <is>
          <t>否</t>
        </is>
      </c>
      <c r="R399" s="151" t="inlineStr">
        <is>
          <t>否</t>
        </is>
      </c>
      <c r="S399" s="151" t="inlineStr">
        <is>
          <t>否</t>
        </is>
      </c>
      <c r="T399" s="151" t="inlineStr">
        <is>
          <t>会泽县住房和城乡建设局</t>
        </is>
      </c>
      <c r="U399" s="151" t="inlineStr">
        <is>
          <t>马路乡人民政府</t>
        </is>
      </c>
      <c r="V399" s="151" t="inlineStr">
        <is>
          <t>是</t>
        </is>
      </c>
      <c r="W399" s="568" t="n">
        <v>46049</v>
      </c>
      <c r="X399" s="569" t="n">
        <v>46383</v>
      </c>
      <c r="Y399" s="151" t="inlineStr">
        <is>
          <t>第一批</t>
        </is>
      </c>
      <c r="Z399" s="544" t="n"/>
    </row>
    <row r="400" ht="138" customFormat="1" customHeight="1" s="507">
      <c r="A400" s="151" t="n">
        <v>118</v>
      </c>
      <c r="B400" s="151" t="inlineStr">
        <is>
          <t>乡村建设行动</t>
        </is>
      </c>
      <c r="C400" s="151" t="inlineStr">
        <is>
          <t>人居环境整治</t>
        </is>
      </c>
      <c r="D400" s="151" t="inlineStr">
        <is>
          <t>农村垃圾治理</t>
        </is>
      </c>
      <c r="E400" s="151" t="inlineStr">
        <is>
          <t>金钟街道农村生活垃圾转运设施采购项目</t>
        </is>
      </c>
      <c r="F400" s="151" t="inlineStr">
        <is>
          <t>金钟街道</t>
        </is>
      </c>
      <c r="G400" s="151" t="inlineStr">
        <is>
          <t>金钟街道</t>
        </is>
      </c>
      <c r="H400" s="151" t="inlineStr">
        <is>
          <t>新建</t>
        </is>
      </c>
      <c r="I400" s="162" t="inlineStr">
        <is>
          <t>采购垃圾清运勾臂箱112个用于街道中金钟社区、春晓社区、文笔社区、石鼓社区、龙潭社区、乌龙社区、竹园村委会、麦地村委会、三家塘村委会的农村生活垃圾收集转运。</t>
        </is>
      </c>
      <c r="J400" s="560">
        <f>K400+L400+M400</f>
        <v/>
      </c>
      <c r="K400" s="560" t="n">
        <v>56</v>
      </c>
      <c r="L400" s="560" t="n"/>
      <c r="M400" s="151" t="n"/>
      <c r="N400" s="162" t="inlineStr">
        <is>
          <t>全面覆盖金钟街道9个村委会垃圾处理，涉及11873户46813人，其中脱贫户1009户3527人(不含监测对象)，三类监测对象183户588人。通过实施金钟街道农村生活垃圾转运设施采购项，有效解决金钟街道9个村委会的生活垃圾清运难题，进一步提升金钟街道人居环境。</t>
        </is>
      </c>
      <c r="O400" s="162" t="inlineStr">
        <is>
          <t>公益性项目</t>
        </is>
      </c>
      <c r="P400" s="529" t="inlineStr">
        <is>
          <t>涉及11873户46813人，其中脱贫户1009户3527人(不含监测对象)，三类监测对象183户588人。</t>
        </is>
      </c>
      <c r="Q400" s="151" t="inlineStr">
        <is>
          <t>否</t>
        </is>
      </c>
      <c r="R400" s="151" t="inlineStr">
        <is>
          <t>否</t>
        </is>
      </c>
      <c r="S400" s="151" t="inlineStr">
        <is>
          <t>否</t>
        </is>
      </c>
      <c r="T400" s="151" t="inlineStr">
        <is>
          <t>会泽县住房和城乡建设局</t>
        </is>
      </c>
      <c r="U400" s="151" t="inlineStr">
        <is>
          <t>金钟街道办事处</t>
        </is>
      </c>
      <c r="V400" s="151" t="inlineStr">
        <is>
          <t>是</t>
        </is>
      </c>
      <c r="W400" s="568" t="n">
        <v>46050</v>
      </c>
      <c r="X400" s="569" t="n">
        <v>46384</v>
      </c>
      <c r="Y400" s="151" t="inlineStr">
        <is>
          <t>第一批</t>
        </is>
      </c>
      <c r="Z400" s="544" t="n"/>
    </row>
    <row r="401" ht="115" customFormat="1" customHeight="1" s="507">
      <c r="A401" s="151" t="n">
        <v>119</v>
      </c>
      <c r="B401" s="151" t="inlineStr">
        <is>
          <t>乡村建设行动</t>
        </is>
      </c>
      <c r="C401" s="151" t="inlineStr">
        <is>
          <t>人居环境整治</t>
        </is>
      </c>
      <c r="D401" s="151" t="inlineStr">
        <is>
          <t>农村垃圾治理</t>
        </is>
      </c>
      <c r="E401" s="151" t="inlineStr">
        <is>
          <t>火红乡生活垃圾热解处理站提升改造项目</t>
        </is>
      </c>
      <c r="F401" s="151" t="inlineStr">
        <is>
          <t>火红乡</t>
        </is>
      </c>
      <c r="G401" s="151" t="inlineStr">
        <is>
          <t>桥边村</t>
        </is>
      </c>
      <c r="H401" s="151" t="inlineStr">
        <is>
          <t>改扩建</t>
        </is>
      </c>
      <c r="I401" s="162" t="inlineStr">
        <is>
          <t>垃圾处理厂改扩建占地0.43亩，热解炉设备系统、烟气处理系统、水循环系统技术改造升级。</t>
        </is>
      </c>
      <c r="J401" s="560">
        <f>K401+L401+M401</f>
        <v/>
      </c>
      <c r="K401" s="560" t="n">
        <v>260</v>
      </c>
      <c r="L401" s="560" t="n"/>
      <c r="M401" s="151" t="n"/>
      <c r="N401" s="162" t="inlineStr">
        <is>
          <t>通过建设火红乡生活垃圾热解处理站提升改造项目，有效解决火红乡18个村委会的生活垃圾处置能力，涉及9969户31584人，其中脱贫户4079户16837人、三内监测对象574户2389人。进一步提升火红乡人居环境。</t>
        </is>
      </c>
      <c r="O401" s="162" t="inlineStr">
        <is>
          <t>公益性项目</t>
        </is>
      </c>
      <c r="P401" s="529" t="inlineStr">
        <is>
          <t>涉及9969户31584人，其中脱贫户4079户16837人、三内监测对象574户2389人。</t>
        </is>
      </c>
      <c r="Q401" s="151" t="inlineStr">
        <is>
          <t>否</t>
        </is>
      </c>
      <c r="R401" s="151" t="inlineStr">
        <is>
          <t>否</t>
        </is>
      </c>
      <c r="S401" s="151" t="inlineStr">
        <is>
          <t>否</t>
        </is>
      </c>
      <c r="T401" s="151" t="inlineStr">
        <is>
          <t>会泽县住房和城乡建设局</t>
        </is>
      </c>
      <c r="U401" s="151" t="inlineStr">
        <is>
          <t>火红乡人民政府</t>
        </is>
      </c>
      <c r="V401" s="151" t="inlineStr">
        <is>
          <t>是</t>
        </is>
      </c>
      <c r="W401" s="568" t="n">
        <v>46023</v>
      </c>
      <c r="X401" s="569" t="n">
        <v>46387</v>
      </c>
      <c r="Y401" s="151" t="inlineStr">
        <is>
          <t>第二批</t>
        </is>
      </c>
      <c r="Z401" s="544" t="n"/>
    </row>
    <row r="402" ht="116" customFormat="1" customHeight="1" s="507">
      <c r="A402" s="151" t="n">
        <v>120</v>
      </c>
      <c r="B402" s="151" t="inlineStr">
        <is>
          <t>乡村建设行动</t>
        </is>
      </c>
      <c r="C402" s="151" t="inlineStr">
        <is>
          <t>人居环境整治</t>
        </is>
      </c>
      <c r="D402" s="151" t="inlineStr">
        <is>
          <t>农村垃圾治理</t>
        </is>
      </c>
      <c r="E402" s="151" t="inlineStr">
        <is>
          <t>火红乡农村生活垃圾转运设施采购项目</t>
        </is>
      </c>
      <c r="F402" s="151" t="inlineStr">
        <is>
          <t>火红乡</t>
        </is>
      </c>
      <c r="G402" s="151" t="inlineStr">
        <is>
          <t>全乡18个行政村</t>
        </is>
      </c>
      <c r="H402" s="151" t="inlineStr">
        <is>
          <t>新建</t>
        </is>
      </c>
      <c r="I402" s="162" t="inlineStr">
        <is>
          <t>采购3立方钩臂垃圾箱90个。</t>
        </is>
      </c>
      <c r="J402" s="560">
        <f>K402+L402+M402</f>
        <v/>
      </c>
      <c r="K402" s="560" t="n">
        <v>54</v>
      </c>
      <c r="L402" s="560" t="n"/>
      <c r="M402" s="151" t="n"/>
      <c r="N402" s="162" t="inlineStr">
        <is>
          <t>通过实施火红乡农村生活垃圾转运设施采购项目，有效解决火红乡18个村委会的生活垃圾清运难题，涉及9969户31584人，其中脱贫户4079户16837人、三内监测对象574户2389人.进一步提升火红乡人居环境。</t>
        </is>
      </c>
      <c r="O402" s="162" t="inlineStr">
        <is>
          <t>公益性项目</t>
        </is>
      </c>
      <c r="P402" s="529" t="inlineStr">
        <is>
          <t>涉及9969户31584人，其中脱贫户4079户16837人、三内监测对象574户2389人。</t>
        </is>
      </c>
      <c r="Q402" s="151" t="inlineStr">
        <is>
          <t>否</t>
        </is>
      </c>
      <c r="R402" s="151" t="inlineStr">
        <is>
          <t>否</t>
        </is>
      </c>
      <c r="S402" s="151" t="inlineStr">
        <is>
          <t>否</t>
        </is>
      </c>
      <c r="T402" s="151" t="inlineStr">
        <is>
          <t>会泽县住房和城乡建设局</t>
        </is>
      </c>
      <c r="U402" s="151" t="inlineStr">
        <is>
          <t>火红乡人民政府</t>
        </is>
      </c>
      <c r="V402" s="151" t="inlineStr">
        <is>
          <t>是</t>
        </is>
      </c>
      <c r="W402" s="568" t="n">
        <v>46023</v>
      </c>
      <c r="X402" s="569" t="n">
        <v>46387</v>
      </c>
      <c r="Y402" s="151" t="inlineStr">
        <is>
          <t>第二批</t>
        </is>
      </c>
      <c r="Z402" s="544" t="n"/>
    </row>
    <row r="403" ht="116" customFormat="1" customHeight="1" s="507">
      <c r="A403" s="151" t="n">
        <v>121</v>
      </c>
      <c r="B403" s="151" t="inlineStr">
        <is>
          <t>乡村建设行动</t>
        </is>
      </c>
      <c r="C403" s="151" t="inlineStr">
        <is>
          <t>人居环境整治</t>
        </is>
      </c>
      <c r="D403" s="151" t="inlineStr">
        <is>
          <t>农村垃圾治理</t>
        </is>
      </c>
      <c r="E403" s="151" t="inlineStr">
        <is>
          <t>火红乡垃圾转运站建设项目</t>
        </is>
      </c>
      <c r="F403" s="151" t="inlineStr">
        <is>
          <t>火红乡</t>
        </is>
      </c>
      <c r="G403" s="151" t="inlineStr">
        <is>
          <t>阿拉米村</t>
        </is>
      </c>
      <c r="H403" s="151" t="inlineStr">
        <is>
          <t>新建</t>
        </is>
      </c>
      <c r="I403" s="162" t="inlineStr">
        <is>
          <t>占地2亩、日处理40吨垃圾转运站及其配套设施建设。</t>
        </is>
      </c>
      <c r="J403" s="560">
        <f>K403+L403+M403</f>
        <v/>
      </c>
      <c r="K403" s="560" t="n">
        <v>150</v>
      </c>
      <c r="L403" s="560" t="n"/>
      <c r="M403" s="151" t="n"/>
      <c r="N403" s="162" t="inlineStr">
        <is>
          <t>通过建设火红乡生活垃圾转运站项目，有效解决火红乡18个村委会的生活垃圾处置难题，涉及9969户31584人，其中脱贫户4079户16837人、三内监测对象574户2389人。进一步提升火红乡人居环境。</t>
        </is>
      </c>
      <c r="O403" s="162" t="inlineStr">
        <is>
          <t>公益性项目</t>
        </is>
      </c>
      <c r="P403" s="529" t="inlineStr">
        <is>
          <t>涉及9969户31584人，其中脱贫户4079户16837人、三内监测对象574户2389人。</t>
        </is>
      </c>
      <c r="Q403" s="151" t="inlineStr">
        <is>
          <t>否</t>
        </is>
      </c>
      <c r="R403" s="151" t="inlineStr">
        <is>
          <t>否</t>
        </is>
      </c>
      <c r="S403" s="151" t="inlineStr">
        <is>
          <t>否</t>
        </is>
      </c>
      <c r="T403" s="151" t="inlineStr">
        <is>
          <t>会泽县住房和城乡建设局</t>
        </is>
      </c>
      <c r="U403" s="151" t="inlineStr">
        <is>
          <t>火红乡人民政府</t>
        </is>
      </c>
      <c r="V403" s="151" t="inlineStr">
        <is>
          <t>是</t>
        </is>
      </c>
      <c r="W403" s="568" t="n">
        <v>46023</v>
      </c>
      <c r="X403" s="569" t="n">
        <v>46387</v>
      </c>
      <c r="Y403" s="151" t="inlineStr">
        <is>
          <t>第二批</t>
        </is>
      </c>
      <c r="Z403" s="544" t="n"/>
    </row>
    <row r="404" ht="115" customFormat="1" customHeight="1" s="507">
      <c r="A404" s="151" t="n">
        <v>122</v>
      </c>
      <c r="B404" s="151" t="inlineStr">
        <is>
          <t>乡村建设行动</t>
        </is>
      </c>
      <c r="C404" s="151" t="inlineStr">
        <is>
          <t>人居环境整治</t>
        </is>
      </c>
      <c r="D404" s="151" t="inlineStr">
        <is>
          <t>农村垃圾治理</t>
        </is>
      </c>
      <c r="E404" s="151" t="inlineStr">
        <is>
          <t>大井镇生活垃圾收运设施配置项目</t>
        </is>
      </c>
      <c r="F404" s="151" t="inlineStr">
        <is>
          <t>大井镇</t>
        </is>
      </c>
      <c r="G404" s="151" t="n"/>
      <c r="H404" s="151" t="inlineStr">
        <is>
          <t>新建</t>
        </is>
      </c>
      <c r="I404" s="162" t="inlineStr">
        <is>
          <t>勾臂式垃圾箱200个，用于大井镇马鞍村，盐塘村，黄梨村，治补村，德白村，木厂村，双车村，仓房村，蚂蟥塘村，刘家山村，色关村，银坪村，芦坪村，井田社区，里可村，尖山村，大水村等17个行政村的农村生活垃圾收集转运。</t>
        </is>
      </c>
      <c r="J404" s="560">
        <f>K404+L404+M404</f>
        <v/>
      </c>
      <c r="K404" s="560" t="n">
        <v>98</v>
      </c>
      <c r="L404" s="560" t="n"/>
      <c r="M404" s="151" t="n"/>
      <c r="N404" s="162" t="inlineStr">
        <is>
          <t>全面提升大井镇17个村垃圾处理能力，涉及14007户44773人，其中脱贫户3254户10962人、三类监测对象548户1738人。有效推进农村生活垃圾收集转运处理、补齐农衬环境基础设施建设短板、提升人居环境。</t>
        </is>
      </c>
      <c r="O404" s="162" t="inlineStr">
        <is>
          <t>公益性项目</t>
        </is>
      </c>
      <c r="P404" s="529" t="inlineStr">
        <is>
          <t>涉及14007户44773人，其中脱贫户3254户10962人、三类监测对象548户1738人。</t>
        </is>
      </c>
      <c r="Q404" s="151" t="inlineStr">
        <is>
          <t>否</t>
        </is>
      </c>
      <c r="R404" s="151" t="inlineStr">
        <is>
          <t>否</t>
        </is>
      </c>
      <c r="S404" s="151" t="inlineStr">
        <is>
          <t>否</t>
        </is>
      </c>
      <c r="T404" s="151" t="inlineStr">
        <is>
          <t>会泽县住房和城乡建设局</t>
        </is>
      </c>
      <c r="U404" s="151" t="inlineStr">
        <is>
          <t>大井镇人民政府</t>
        </is>
      </c>
      <c r="V404" s="151" t="inlineStr">
        <is>
          <t>是</t>
        </is>
      </c>
      <c r="W404" s="568" t="n">
        <v>46023</v>
      </c>
      <c r="X404" s="569" t="n">
        <v>46357</v>
      </c>
      <c r="Y404" s="151" t="inlineStr">
        <is>
          <t>第二批</t>
        </is>
      </c>
      <c r="Z404" s="544" t="n"/>
    </row>
    <row r="405" ht="114" customFormat="1" customHeight="1" s="507">
      <c r="A405" s="151" t="n">
        <v>123</v>
      </c>
      <c r="B405" s="151" t="inlineStr">
        <is>
          <t>乡村建设行动</t>
        </is>
      </c>
      <c r="C405" s="151" t="inlineStr">
        <is>
          <t>人居环境整治</t>
        </is>
      </c>
      <c r="D405" s="151" t="inlineStr">
        <is>
          <t>农村垃圾治理</t>
        </is>
      </c>
      <c r="E405" s="151" t="inlineStr">
        <is>
          <t>大井镇生活垃圾收运设施配置项目</t>
        </is>
      </c>
      <c r="F405" s="151" t="inlineStr">
        <is>
          <t>大井镇</t>
        </is>
      </c>
      <c r="G405" s="151" t="inlineStr">
        <is>
          <t>大水村</t>
        </is>
      </c>
      <c r="H405" s="151" t="inlineStr">
        <is>
          <t>新建</t>
        </is>
      </c>
      <c r="I405" s="162" t="inlineStr">
        <is>
          <t>新建垃圾转运站1座，其中硬化场地2000平方米，硬化入场道路500米，砖砌墙体500平方米，建设垃圾压缩转运厂房大棚、转运站及配套设施。</t>
        </is>
      </c>
      <c r="J405" s="560">
        <f>K405+L405+M405</f>
        <v/>
      </c>
      <c r="K405" s="560" t="n">
        <v>270</v>
      </c>
      <c r="L405" s="560" t="n"/>
      <c r="M405" s="151" t="n"/>
      <c r="N405" s="162" t="inlineStr">
        <is>
          <t>通过建设大井镇生活垃圾转运站项目，有效解决大井镇17个村委会的生活垃圾处置难题，涉及14007户44773人，其中脱贫户3254户10962人、三类监测对象548户1738人，进一步提升大井镇人居环境。</t>
        </is>
      </c>
      <c r="O405" s="162" t="inlineStr">
        <is>
          <t>公益性项目</t>
        </is>
      </c>
      <c r="P405" s="529" t="inlineStr">
        <is>
          <t>涉及14007户44773人，其中脱贫户3254户10962人、三类监测对象548户1738人。</t>
        </is>
      </c>
      <c r="Q405" s="151" t="inlineStr">
        <is>
          <t>否</t>
        </is>
      </c>
      <c r="R405" s="151" t="inlineStr">
        <is>
          <t>否</t>
        </is>
      </c>
      <c r="S405" s="151" t="inlineStr">
        <is>
          <t>否</t>
        </is>
      </c>
      <c r="T405" s="151" t="inlineStr">
        <is>
          <t>会泽县住房和城乡建设局</t>
        </is>
      </c>
      <c r="U405" s="151" t="inlineStr">
        <is>
          <t>大井镇人民政府</t>
        </is>
      </c>
      <c r="V405" s="151" t="inlineStr">
        <is>
          <t>是</t>
        </is>
      </c>
      <c r="W405" s="568" t="n">
        <v>46023</v>
      </c>
      <c r="X405" s="568" t="n">
        <v>46387</v>
      </c>
      <c r="Y405" s="151" t="inlineStr">
        <is>
          <t>第二批</t>
        </is>
      </c>
      <c r="Z405" s="544" t="n"/>
    </row>
    <row r="406" ht="178" customFormat="1" customHeight="1" s="507">
      <c r="A406" s="151" t="n">
        <v>124</v>
      </c>
      <c r="B406" s="151" t="inlineStr">
        <is>
          <t>乡村建设行动</t>
        </is>
      </c>
      <c r="C406" s="151" t="inlineStr">
        <is>
          <t>人居环境整治</t>
        </is>
      </c>
      <c r="D406" s="151" t="inlineStr">
        <is>
          <t>农村污水治理</t>
        </is>
      </c>
      <c r="E406" s="151" t="inlineStr">
        <is>
          <t>待补污水治理提升改造及污水管网建设项目</t>
        </is>
      </c>
      <c r="F406" s="151" t="inlineStr">
        <is>
          <t>待补镇</t>
        </is>
      </c>
      <c r="G406" s="151" t="inlineStr">
        <is>
          <t>歹咩村、待补社区</t>
        </is>
      </c>
      <c r="H406" s="151" t="inlineStr">
        <is>
          <t>新增</t>
        </is>
      </c>
      <c r="I406" s="522" t="inlineStr">
        <is>
          <t>一是规划建设生态沟渠480米，建设表流湿地3000平方米，入河排污口修复等。二是新建800米左右雨污分流设施，采用污水管下沉、上边修建“三面光”排水沟排水，从而有效解决待补四中及周边农户的雨污分流问题。三是待补交警队至两中心段，距离2公里左右，属国道213国道线沿线，管网破损老化严重，需清淤修复或新建管网以便达到雨污分流目的，从而解决群众集中反映雨天污水外溢问题。四是德诚大院属商住一体小区，小区建设较早，未能满足现行农村“两污”治理需求，存在污水管网口径较小或堵塞情况，群众反响强烈，亟需清淤改造。</t>
        </is>
      </c>
      <c r="J406" s="151">
        <f>K406+L406+M406</f>
        <v/>
      </c>
      <c r="K406" s="151" t="n">
        <v>409.6</v>
      </c>
      <c r="L406" s="151" t="n"/>
      <c r="M406" s="151" t="n"/>
      <c r="N406" s="524" t="inlineStr">
        <is>
          <t>一是待补镇污水处理厂设计日处理量2500立方米，现行日处理量800余方，项目建成后将进一步有效避免生态环境风险，为毛家村上游水源保护地水资源安全保驾护航；二是项目建成后，将有效解决待补四中、卫生院及周边80余户农户雨污分流问题，从而进一步提升人居环境、改变出行条件。三是沿线涉及待补镇集镇建成区，项目建成将惠及11000人，有效解决群众集中反映雨天污水外溢问题，进而提升待补镇美丽宜居夏季草莓小镇品位。四是德诚大院属商住一体小区，位于集镇中心区，项目有利于提升商业区120余户群众反映排污难问题，进一步提升待补集镇商圈人居环境。</t>
        </is>
      </c>
      <c r="O406" s="162" t="inlineStr">
        <is>
          <t>公益性项目</t>
        </is>
      </c>
      <c r="P406" s="528" t="inlineStr">
        <is>
          <t>涉及2456户11000人，其中脱贫户120户352人、三类监测对象40户126人。</t>
        </is>
      </c>
      <c r="Q406" s="151" t="inlineStr">
        <is>
          <t>否</t>
        </is>
      </c>
      <c r="R406" s="151" t="inlineStr">
        <is>
          <t>否</t>
        </is>
      </c>
      <c r="S406" s="151" t="inlineStr">
        <is>
          <t>否</t>
        </is>
      </c>
      <c r="T406" s="151" t="inlineStr">
        <is>
          <t>会泽县住房和城乡建设局</t>
        </is>
      </c>
      <c r="U406" s="151" t="inlineStr">
        <is>
          <t>待补镇人民政府</t>
        </is>
      </c>
      <c r="V406" s="151" t="inlineStr">
        <is>
          <t>是</t>
        </is>
      </c>
      <c r="W406" s="568" t="n">
        <v>46023</v>
      </c>
      <c r="X406" s="569" t="n">
        <v>46357</v>
      </c>
      <c r="Y406" s="151" t="inlineStr">
        <is>
          <t>第二批</t>
        </is>
      </c>
      <c r="Z406" s="544" t="n"/>
    </row>
    <row r="407" ht="135" customFormat="1" customHeight="1" s="507">
      <c r="A407" s="151" t="n">
        <v>125</v>
      </c>
      <c r="B407" s="151" t="inlineStr">
        <is>
          <t>乡村建设行动</t>
        </is>
      </c>
      <c r="C407" s="151" t="inlineStr">
        <is>
          <t>人居环境整治</t>
        </is>
      </c>
      <c r="D407" s="151" t="inlineStr">
        <is>
          <t>农村污水治理</t>
        </is>
      </c>
      <c r="E407" s="151" t="inlineStr">
        <is>
          <t>以礼街道以礼社区二组人居环境整治项目</t>
        </is>
      </c>
      <c r="F407" s="151" t="inlineStr">
        <is>
          <t>以礼街道</t>
        </is>
      </c>
      <c r="G407" s="151" t="inlineStr">
        <is>
          <t>以礼社区</t>
        </is>
      </c>
      <c r="H407" s="151" t="inlineStr">
        <is>
          <t>新建</t>
        </is>
      </c>
      <c r="I407" s="162" t="inlineStr">
        <is>
          <t>1、新建污水管网和雨水管网各一根，长度为DN600波纹管1727米，DN400PE波纹管1727米、村内支管DN300波纹管700米排污管和雨水管，用户接入管DN110-PVC管700米，安装检查井86座。2、道路硬化：村内道路长510米、宽5.5米；长608米、宽4.5米；村内支干道路长986米、宽3米，混凝土C30厚度为200毫米。</t>
        </is>
      </c>
      <c r="J407" s="151" t="n">
        <v>367</v>
      </c>
      <c r="K407" s="151" t="n">
        <v>367</v>
      </c>
      <c r="L407" s="151" t="n"/>
      <c r="M407" s="151" t="n"/>
      <c r="N407" s="162" t="inlineStr">
        <is>
          <t>该项目为改善人居环境、村容村貌提升的重要组成部分，项目建成后产权归以礼街道以礼社区。项目建成后有效改善群众人居环境，提升群众出行条件，夯实基础设施，项目覆盖辖区内群众167户516人（脱贫户16户43人，三类监测对象3户11人）。</t>
        </is>
      </c>
      <c r="O407" s="162" t="inlineStr">
        <is>
          <t>公益性项目</t>
        </is>
      </c>
      <c r="P407" s="561" t="inlineStr">
        <is>
          <t>涉及167户516人，其中脱贫户16户43人、三类监测对象3户11人。</t>
        </is>
      </c>
      <c r="Q407" s="151" t="inlineStr">
        <is>
          <t>否</t>
        </is>
      </c>
      <c r="R407" s="151" t="inlineStr">
        <is>
          <t>否</t>
        </is>
      </c>
      <c r="S407" s="151" t="inlineStr">
        <is>
          <t>否</t>
        </is>
      </c>
      <c r="T407" s="151" t="inlineStr">
        <is>
          <t>会泽县住房和城乡建设局</t>
        </is>
      </c>
      <c r="U407" s="151" t="inlineStr">
        <is>
          <t>以礼街道办事处</t>
        </is>
      </c>
      <c r="V407" s="151" t="inlineStr">
        <is>
          <t>是</t>
        </is>
      </c>
      <c r="W407" s="568" t="n">
        <v>46023</v>
      </c>
      <c r="X407" s="569" t="n">
        <v>46357</v>
      </c>
      <c r="Y407" s="151" t="inlineStr">
        <is>
          <t>第一批</t>
        </is>
      </c>
      <c r="Z407" s="544" t="n"/>
    </row>
    <row r="408" ht="178" customFormat="1" customHeight="1" s="507">
      <c r="A408" s="151" t="n">
        <v>126</v>
      </c>
      <c r="B408" s="151" t="inlineStr">
        <is>
          <t>乡村建设行动</t>
        </is>
      </c>
      <c r="C408" s="151" t="inlineStr">
        <is>
          <t>人居环境整治</t>
        </is>
      </c>
      <c r="D408" s="151" t="inlineStr">
        <is>
          <t>农村污水治理</t>
        </is>
      </c>
      <c r="E408" s="151" t="inlineStr">
        <is>
          <t>以礼街道以礼社区三、四、五组农村生活污水治理项目</t>
        </is>
      </c>
      <c r="F408" s="151" t="inlineStr">
        <is>
          <t>以礼街道</t>
        </is>
      </c>
      <c r="G408" s="151" t="inlineStr">
        <is>
          <t>以礼社区</t>
        </is>
      </c>
      <c r="H408" s="151" t="inlineStr">
        <is>
          <t>新建</t>
        </is>
      </c>
      <c r="I408" s="522" t="inlineStr">
        <is>
          <t>一、在以礼社区三组、四组安装DN600波纹管570米，DN400波纹管1097米，DN100污水管200米，新建50*50排水沟527米，新建检查井54座，柏油路路面恢复970平方米。二、在以礼社区五组安装DN600钢管12米，DN600波纹管238米，DN400波纹管1216米，DN100入户管800米，新建50*50排水沟978米，新建检查井60座。三、在以礼社区七孔桥至以礼大道安装DN600钢管100米，DN600波纹管862米，DN400波纹管657米，新建检查井39座，路面恢复457.5平方米。四、在以礼社区四组安装DN600钢管10米，DN400钢管10米，DN600波纹管215米，DN400波纹管470米，DN110入户管160米，新建检查井28座，安装雨箅子4套，路面恢复52平方米。</t>
        </is>
      </c>
      <c r="J408" s="151">
        <f>K408+L408+M408</f>
        <v/>
      </c>
      <c r="K408" s="151" t="n">
        <v>280</v>
      </c>
      <c r="L408" s="151" t="n"/>
      <c r="M408" s="151" t="n"/>
      <c r="N408" s="162" t="inlineStr">
        <is>
          <t>通过农村污水管网建设，提升人居环境，促进雨污分离。项目建成后产权归以礼社区，项目覆盖辖区内农户424户1452人，（其中脱贫户42户143人，“三类监测对象”11户34人）。</t>
        </is>
      </c>
      <c r="O408" s="162" t="inlineStr">
        <is>
          <t>公益性项目</t>
        </is>
      </c>
      <c r="P408" s="528" t="inlineStr">
        <is>
          <t>涉及424户1452人，其中脱贫户43户143人、三类监测对象11户34人。</t>
        </is>
      </c>
      <c r="Q408" s="151" t="inlineStr">
        <is>
          <t>否</t>
        </is>
      </c>
      <c r="R408" s="151" t="inlineStr">
        <is>
          <t>否</t>
        </is>
      </c>
      <c r="S408" s="151" t="inlineStr">
        <is>
          <t>否</t>
        </is>
      </c>
      <c r="T408" s="151" t="inlineStr">
        <is>
          <t>会泽县住房和城乡建设局</t>
        </is>
      </c>
      <c r="U408" s="151" t="inlineStr">
        <is>
          <t>以礼街道办事处</t>
        </is>
      </c>
      <c r="V408" s="151" t="inlineStr">
        <is>
          <t>是</t>
        </is>
      </c>
      <c r="W408" s="568" t="n">
        <v>46023</v>
      </c>
      <c r="X408" s="569" t="n">
        <v>46357</v>
      </c>
      <c r="Y408" s="151" t="inlineStr">
        <is>
          <t>第一批</t>
        </is>
      </c>
      <c r="Z408" s="544" t="n"/>
    </row>
    <row r="409" ht="93" customFormat="1" customHeight="1" s="507">
      <c r="A409" s="151" t="n">
        <v>127</v>
      </c>
      <c r="B409" s="151" t="inlineStr">
        <is>
          <t>乡村建设行动</t>
        </is>
      </c>
      <c r="C409" s="151" t="inlineStr">
        <is>
          <t>人居环境整治</t>
        </is>
      </c>
      <c r="D409" s="151" t="inlineStr">
        <is>
          <t>农村垃圾治理</t>
        </is>
      </c>
      <c r="E409" s="151" t="inlineStr">
        <is>
          <t>钟屏街道农村生活垃圾收运设施配置项目</t>
        </is>
      </c>
      <c r="F409" s="151" t="inlineStr">
        <is>
          <t>钟屏街道</t>
        </is>
      </c>
      <c r="G409" s="151" t="inlineStr">
        <is>
          <t>以则、鱼洞2个社区</t>
        </is>
      </c>
      <c r="H409" s="151" t="inlineStr">
        <is>
          <t>新建</t>
        </is>
      </c>
      <c r="I409" s="162" t="inlineStr">
        <is>
          <t>购置240升垃圾桶440个，用于2个社区22个居民小组生活垃圾转运</t>
        </is>
      </c>
      <c r="J409" s="517">
        <f>K409+L409+M409</f>
        <v/>
      </c>
      <c r="K409" s="517" t="n">
        <v>44</v>
      </c>
      <c r="L409" s="151" t="n"/>
      <c r="M409" s="151" t="n"/>
      <c r="N409" s="162" t="inlineStr">
        <is>
          <t>项目建成后，切实解决鱼洞、以则两个社区22个居民小组的生活垃圾转运问题，改善农村人居环境，涉及3474户11459人，其中脱贫户510户1946人、三内监测对象147户520人。</t>
        </is>
      </c>
      <c r="O409" s="162" t="inlineStr">
        <is>
          <t>公益性项目</t>
        </is>
      </c>
      <c r="P409" s="529" t="n">
        <v>11459</v>
      </c>
      <c r="Q409" s="151" t="inlineStr">
        <is>
          <t>否</t>
        </is>
      </c>
      <c r="R409" s="151" t="inlineStr">
        <is>
          <t>否</t>
        </is>
      </c>
      <c r="S409" s="151" t="inlineStr">
        <is>
          <t>否</t>
        </is>
      </c>
      <c r="T409" s="151" t="inlineStr">
        <is>
          <t>会泽县住房和城乡建设局</t>
        </is>
      </c>
      <c r="U409" s="151" t="inlineStr">
        <is>
          <t>钟屏街道办事处</t>
        </is>
      </c>
      <c r="V409" s="151" t="inlineStr">
        <is>
          <t>是</t>
        </is>
      </c>
      <c r="W409" s="568" t="n">
        <v>46023</v>
      </c>
      <c r="X409" s="569" t="n">
        <v>46357</v>
      </c>
      <c r="Y409" s="151" t="inlineStr">
        <is>
          <t>第一批</t>
        </is>
      </c>
      <c r="Z409" s="544" t="n"/>
    </row>
    <row r="410" ht="110" customFormat="1" customHeight="1" s="507">
      <c r="A410" s="151" t="n">
        <v>128</v>
      </c>
      <c r="B410" s="151" t="inlineStr">
        <is>
          <t>乡村建设行动</t>
        </is>
      </c>
      <c r="C410" s="151" t="inlineStr">
        <is>
          <t>农村基础设施</t>
        </is>
      </c>
      <c r="D410" s="151" t="inlineStr">
        <is>
          <t>农村供水保障设施建设</t>
        </is>
      </c>
      <c r="E410" s="151" t="inlineStr">
        <is>
          <t>宝云街道华泥社区人畜饮水工程</t>
        </is>
      </c>
      <c r="F410" s="151" t="inlineStr">
        <is>
          <t>宝云街道</t>
        </is>
      </c>
      <c r="G410" s="151" t="inlineStr">
        <is>
          <t>华泥社区</t>
        </is>
      </c>
      <c r="H410" s="151" t="inlineStr">
        <is>
          <t>新建</t>
        </is>
      </c>
      <c r="I410" s="162" t="inlineStr">
        <is>
          <t>一组至十一组水网改造工程建设，集窝表1938个改造，概算投资260万元。</t>
        </is>
      </c>
      <c r="J410" s="151">
        <f>K410+L410+M410</f>
        <v/>
      </c>
      <c r="K410" s="151" t="n">
        <v>260</v>
      </c>
      <c r="L410" s="151" t="n"/>
      <c r="M410" s="151" t="n"/>
      <c r="N410" s="162" t="inlineStr">
        <is>
          <t>工程建成后，进一步巩固提升饮水安全保障水平，提高人民生活水平，覆盖受益人口1938户5693人，其中脱贫不稳定户20户54人、边缘易致贫户22户58人，突发严重困难户8户26人其他农村低收入群体94户301人的饮水安全问题。</t>
        </is>
      </c>
      <c r="O410" s="162" t="n"/>
      <c r="P410" s="528" t="n">
        <v>5693</v>
      </c>
      <c r="Q410" s="151" t="inlineStr">
        <is>
          <t>否</t>
        </is>
      </c>
      <c r="R410" s="151" t="inlineStr">
        <is>
          <t>否</t>
        </is>
      </c>
      <c r="S410" s="151" t="inlineStr">
        <is>
          <t>否</t>
        </is>
      </c>
      <c r="T410" s="151" t="inlineStr">
        <is>
          <t>会泽县水务局</t>
        </is>
      </c>
      <c r="U410" s="151" t="inlineStr">
        <is>
          <t>宝云街道办事处</t>
        </is>
      </c>
      <c r="V410" s="151" t="inlineStr">
        <is>
          <t>是</t>
        </is>
      </c>
      <c r="W410" s="568" t="n">
        <v>46023</v>
      </c>
      <c r="X410" s="569" t="n">
        <v>46387</v>
      </c>
      <c r="Y410" s="151" t="inlineStr">
        <is>
          <t>项目不涉及耕地、用林、环保、水保及其他审批手续</t>
        </is>
      </c>
      <c r="Z410" s="544" t="n"/>
    </row>
    <row r="411" ht="136" customFormat="1" customHeight="1" s="507">
      <c r="A411" s="151" t="n">
        <v>129</v>
      </c>
      <c r="B411" s="151" t="inlineStr">
        <is>
          <t>乡村建设行动</t>
        </is>
      </c>
      <c r="C411" s="151" t="inlineStr">
        <is>
          <t>农村基础设施</t>
        </is>
      </c>
      <c r="D411" s="151" t="inlineStr">
        <is>
          <t>农村供水保障设施建设</t>
        </is>
      </c>
      <c r="E411" s="151" t="inlineStr">
        <is>
          <t>宝云街道卡郎村供水管网改造项目</t>
        </is>
      </c>
      <c r="F411" s="151" t="inlineStr">
        <is>
          <t>宝云街道</t>
        </is>
      </c>
      <c r="G411" s="151" t="inlineStr">
        <is>
          <t>卡朗村</t>
        </is>
      </c>
      <c r="H411" s="151" t="inlineStr">
        <is>
          <t>新建</t>
        </is>
      </c>
      <c r="I411" s="162" t="inlineStr">
        <is>
          <t>卡郎1组安装铺设PE32管1600米（主水池到入村主管道）。卡郎2组安装铺设PE25管2500米。卡郎6组高家村二台坡新建50立方米水池1个安装铺设PE32管4500米。卡郎7组朱家坪子新建20立方米水池一个，安装铺设PE25管4500米。</t>
        </is>
      </c>
      <c r="J411" s="151">
        <f>K411+L411+M411</f>
        <v/>
      </c>
      <c r="K411" s="151" t="n">
        <v>16</v>
      </c>
      <c r="L411" s="151" t="n"/>
      <c r="M411" s="151" t="n"/>
      <c r="N411" s="162" t="inlineStr">
        <is>
          <t>工程建成后，进一步巩固提升饮水安全保障水平，提高人民生活水平，解决大牲畜212头/只饮水问题，覆盖受益人口547户1897人，其中脱贫户63户235人，脱贫不稳定户3户7人、边缘易致贫户3户11人，突发严重困难户10户28人其他农村低收入群体57户84人的饮水安全问题。</t>
        </is>
      </c>
      <c r="O411" s="162" t="n"/>
      <c r="P411" s="528" t="n">
        <v>1897</v>
      </c>
      <c r="Q411" s="151" t="inlineStr">
        <is>
          <t>否</t>
        </is>
      </c>
      <c r="R411" s="151" t="inlineStr">
        <is>
          <t>否</t>
        </is>
      </c>
      <c r="S411" s="151" t="inlineStr">
        <is>
          <t>否</t>
        </is>
      </c>
      <c r="T411" s="151" t="inlineStr">
        <is>
          <t>会泽县水务局</t>
        </is>
      </c>
      <c r="U411" s="151" t="inlineStr">
        <is>
          <t>宝云街道办事处</t>
        </is>
      </c>
      <c r="V411" s="151" t="inlineStr">
        <is>
          <t>是</t>
        </is>
      </c>
      <c r="W411" s="568" t="n">
        <v>46023</v>
      </c>
      <c r="X411" s="569" t="n">
        <v>46387</v>
      </c>
      <c r="Y411" s="151" t="inlineStr">
        <is>
          <t>水池不占用耕地、林地，不涉及环保、水保</t>
        </is>
      </c>
      <c r="Z411" s="544" t="n"/>
    </row>
    <row r="412" ht="140" customFormat="1" customHeight="1" s="507">
      <c r="A412" s="151" t="n">
        <v>130</v>
      </c>
      <c r="B412" s="151" t="inlineStr">
        <is>
          <t>乡村建设行动</t>
        </is>
      </c>
      <c r="C412" s="151" t="inlineStr">
        <is>
          <t>农村基础设施</t>
        </is>
      </c>
      <c r="D412" s="151" t="inlineStr">
        <is>
          <t>农村供水保障设施建设</t>
        </is>
      </c>
      <c r="E412" s="151" t="inlineStr">
        <is>
          <t>宝云街道扯戛社区管网改造工程</t>
        </is>
      </c>
      <c r="F412" s="151" t="inlineStr">
        <is>
          <t>宝云街道</t>
        </is>
      </c>
      <c r="G412" s="151" t="inlineStr">
        <is>
          <t>扯戛社区</t>
        </is>
      </c>
      <c r="H412" s="151" t="inlineStr">
        <is>
          <t>新建</t>
        </is>
      </c>
      <c r="I412" s="162" t="inlineStr">
        <is>
          <t>镀锌钢管DN80:3000米，26.6万元；PE63管：5000米，15万元；PE50管：5500米，10.3万元；PE40管4000米，4.8万元；PE32管：26500米，21万元；PE20管：51720米，19.4万元；入户水表862套17.24万元；水表井87个，5.2万元；土方开挖4137.6立方米，6万元；土方回填2528立方米，2.4万元；C20砼开挖2109立方米，30万元，C20砼浇筑，1347立方米，61.94万元等。</t>
        </is>
      </c>
      <c r="J412" s="151">
        <f>K412+L412+M412</f>
        <v/>
      </c>
      <c r="K412" s="151" t="n">
        <v>220</v>
      </c>
      <c r="L412" s="151" t="n"/>
      <c r="M412" s="151" t="n"/>
      <c r="N412" s="162" t="inlineStr">
        <is>
          <t>工程建成后，进一步巩固提升饮水安全保障水平，提高人民生活水平，覆盖受益人口862户2332人，其中脱贫户149户523人，脱贫不稳定户11户25人、边缘易致贫户9户30人，突发严重困难户1户4人，其他农村低收入群体45户48人的饮水安全问题。</t>
        </is>
      </c>
      <c r="O412" s="162" t="n"/>
      <c r="P412" s="528" t="n">
        <v>862</v>
      </c>
      <c r="Q412" s="151" t="inlineStr">
        <is>
          <t>否</t>
        </is>
      </c>
      <c r="R412" s="151" t="inlineStr">
        <is>
          <t>否</t>
        </is>
      </c>
      <c r="S412" s="151" t="inlineStr">
        <is>
          <t>否</t>
        </is>
      </c>
      <c r="T412" s="151" t="inlineStr">
        <is>
          <t>会泽县水务局</t>
        </is>
      </c>
      <c r="U412" s="151" t="inlineStr">
        <is>
          <t>宝云街道办事处</t>
        </is>
      </c>
      <c r="V412" s="151" t="inlineStr">
        <is>
          <t>是</t>
        </is>
      </c>
      <c r="W412" s="568" t="n">
        <v>46023</v>
      </c>
      <c r="X412" s="569" t="n">
        <v>46387</v>
      </c>
      <c r="Y412" s="151" t="inlineStr">
        <is>
          <t>管网改造，项目不涉及耕地、用林、环保、水保及其他审批手续</t>
        </is>
      </c>
      <c r="Z412" s="544" t="n"/>
    </row>
    <row r="413" ht="125" customFormat="1" customHeight="1" s="507">
      <c r="A413" s="151" t="n">
        <v>131</v>
      </c>
      <c r="B413" s="151" t="inlineStr">
        <is>
          <t>乡村建设行动</t>
        </is>
      </c>
      <c r="C413" s="151" t="inlineStr">
        <is>
          <t>农村基础设施</t>
        </is>
      </c>
      <c r="D413" s="151" t="inlineStr">
        <is>
          <t>农村供水保障设施建设</t>
        </is>
      </c>
      <c r="E413" s="151" t="inlineStr">
        <is>
          <t>宝云街道治都村供水管网改造项目</t>
        </is>
      </c>
      <c r="F413" s="151" t="inlineStr">
        <is>
          <t>宝云街道</t>
        </is>
      </c>
      <c r="G413" s="151" t="inlineStr">
        <is>
          <t>治都村</t>
        </is>
      </c>
      <c r="H413" s="151" t="inlineStr">
        <is>
          <t>新建</t>
        </is>
      </c>
      <c r="I413" s="162" t="inlineStr">
        <is>
          <t>付家村五组新建20立方米储水池3个，25PE管1500米，解家村六组猫猫圈梁子至柳树安装32PE管2000米，25PE管2000米，新建蓄水池20立方米3个；总投资：17万元。</t>
        </is>
      </c>
      <c r="J413" s="151">
        <f>K413+L413+M413</f>
        <v/>
      </c>
      <c r="K413" s="151" t="n">
        <v>17</v>
      </c>
      <c r="L413" s="151" t="n"/>
      <c r="M413" s="151" t="n"/>
      <c r="N413" s="162" t="inlineStr">
        <is>
          <t>工程建成后，进一步巩固提升饮水安全保障水平，提高人民生活水平，覆盖受益人口112户452人，其中脱贫户81户345人，脱贫不稳定户0户0人、边缘易致贫户0户0人，突发严重困难户1户3人其他农村低收入群体11户36人的饮水安全问题。</t>
        </is>
      </c>
      <c r="O413" s="162" t="n"/>
      <c r="P413" s="528" t="n">
        <v>452</v>
      </c>
      <c r="Q413" s="151" t="inlineStr">
        <is>
          <t>否</t>
        </is>
      </c>
      <c r="R413" s="151" t="inlineStr">
        <is>
          <t>否</t>
        </is>
      </c>
      <c r="S413" s="151" t="inlineStr">
        <is>
          <t>否</t>
        </is>
      </c>
      <c r="T413" s="151" t="inlineStr">
        <is>
          <t>会泽县水务局</t>
        </is>
      </c>
      <c r="U413" s="151" t="inlineStr">
        <is>
          <t>宝云街道办事处</t>
        </is>
      </c>
      <c r="V413" s="151" t="inlineStr">
        <is>
          <t>是</t>
        </is>
      </c>
      <c r="W413" s="568" t="n">
        <v>46023</v>
      </c>
      <c r="X413" s="569" t="n">
        <v>46387</v>
      </c>
      <c r="Y413" s="151" t="inlineStr">
        <is>
          <t>管网改造，项目不涉及耕地、用林、环保、水保及其他审批手续</t>
        </is>
      </c>
      <c r="Z413" s="544" t="n"/>
    </row>
    <row r="414" ht="100" customFormat="1" customHeight="1" s="507">
      <c r="A414" s="151" t="n">
        <v>132</v>
      </c>
      <c r="B414" s="151" t="inlineStr">
        <is>
          <t>乡村建设行动</t>
        </is>
      </c>
      <c r="C414" s="151" t="inlineStr">
        <is>
          <t>农村基础设施</t>
        </is>
      </c>
      <c r="D414" s="151" t="inlineStr">
        <is>
          <t>农村供水保障设施建设</t>
        </is>
      </c>
      <c r="E414" s="151" t="inlineStr">
        <is>
          <t>古城街道青云村四组饮水安全巩固提升工程</t>
        </is>
      </c>
      <c r="F414" s="151" t="inlineStr">
        <is>
          <t>古城街道</t>
        </is>
      </c>
      <c r="G414" s="151" t="inlineStr">
        <is>
          <t>青云村4组</t>
        </is>
      </c>
      <c r="H414" s="151" t="inlineStr">
        <is>
          <t>新建</t>
        </is>
      </c>
      <c r="I414" s="162" t="inlineStr">
        <is>
          <t>青云村4组新安装Φ40PE管5000米，投资10万元；Φ32PE管3000米，投资5万元；Φ25PE管5000米，投资6万元；安装水表、站管、水龙头等配套设施138套，投资3万元；管道人工开挖（回填）及混凝土路面切割（恢复）7万元。估算投资31万元。</t>
        </is>
      </c>
      <c r="J414" s="151">
        <f>K414+L414+M414</f>
        <v/>
      </c>
      <c r="K414" s="151" t="n">
        <v>31</v>
      </c>
      <c r="L414" s="151" t="n"/>
      <c r="M414" s="151" t="n"/>
      <c r="N414" s="162" t="inlineStr">
        <is>
          <t>工程建成后，进一步巩固提升饮水安全保障水平，提高人民生活水平，覆盖受益人口138户408人，其中脱贫人口52户216人，“三类监测对象”14户39人。</t>
        </is>
      </c>
      <c r="O414" s="162" t="n"/>
      <c r="P414" s="528" t="n">
        <v>408</v>
      </c>
      <c r="Q414" s="151" t="inlineStr">
        <is>
          <t>否</t>
        </is>
      </c>
      <c r="R414" s="151" t="inlineStr">
        <is>
          <t>否</t>
        </is>
      </c>
      <c r="S414" s="151" t="inlineStr">
        <is>
          <t>否</t>
        </is>
      </c>
      <c r="T414" s="151" t="inlineStr">
        <is>
          <t>会泽县水务局</t>
        </is>
      </c>
      <c r="U414" s="151" t="inlineStr">
        <is>
          <t>古城街道办事处</t>
        </is>
      </c>
      <c r="V414" s="151" t="inlineStr">
        <is>
          <t>是</t>
        </is>
      </c>
      <c r="W414" s="568" t="n">
        <v>46023</v>
      </c>
      <c r="X414" s="569" t="n">
        <v>46387</v>
      </c>
      <c r="Y414" s="519" t="inlineStr">
        <is>
          <t>项目不涉及耕地、用林、环保、水保及其他审批手续</t>
        </is>
      </c>
      <c r="Z414" s="544" t="n"/>
    </row>
    <row r="415" ht="205" customFormat="1" customHeight="1" s="507">
      <c r="A415" s="151" t="n">
        <v>133</v>
      </c>
      <c r="B415" s="151" t="inlineStr">
        <is>
          <t>乡村建设行动</t>
        </is>
      </c>
      <c r="C415" s="151" t="inlineStr">
        <is>
          <t>农村基础设施</t>
        </is>
      </c>
      <c r="D415" s="151" t="inlineStr">
        <is>
          <t>农村供水保障设施建设</t>
        </is>
      </c>
      <c r="E415" s="151" t="inlineStr">
        <is>
          <t>金钟街道三家塘村1、4组人畜饮水工程</t>
        </is>
      </c>
      <c r="F415" s="151" t="inlineStr">
        <is>
          <t>金钟街道</t>
        </is>
      </c>
      <c r="G415" s="151" t="inlineStr">
        <is>
          <t>三家塘村</t>
        </is>
      </c>
      <c r="H415" s="151" t="inlineStr">
        <is>
          <t>新建</t>
        </is>
      </c>
      <c r="I415" s="523" t="inlineStr">
        <is>
          <t>因高铁隧道修建引发失水：
在一组新建取水坝1座，新建2立方米过滤沉淀池1座；新建M7.5浆砌砖排水沟5.63米；新建DN80内涂塑镀锌复合钢管引水管11225米；安装4SP2-18A单相潜水泵（功率0.75千瓦）1台；新建DN40内涂塑镀锌复合钢管提水管921米；新建PE100级Φ32管输水管600米；新建50立方米调节水池1座；
在四组新建取水坝2座，新建2立方米过滤沉淀池2座；新建取水沟1条；新建50立方米高位水池1座；新建PE100级Φ40取水管1450米；新建10立方米蓄水前池1座；新建DN150镀锌复合钢管引水管100米；DN40内涂塑镀锌复合钢管引水管1180米；总投资227.98万元。</t>
        </is>
      </c>
      <c r="J415" s="151">
        <f>K415+L415+M415</f>
        <v/>
      </c>
      <c r="K415" s="205" t="n">
        <v>113.99</v>
      </c>
      <c r="L415" s="151" t="n"/>
      <c r="M415" s="151" t="n"/>
      <c r="N415" s="523" t="inlineStr">
        <is>
          <t>工程建成后，进一步巩固提升饮水安全保障水平，提高人民生活水平，覆盖受益人口253户830人，其中脱贫人口“三类监测对象”21户55人。</t>
        </is>
      </c>
      <c r="O415" s="523" t="n"/>
      <c r="P415" s="205" t="n">
        <v>830</v>
      </c>
      <c r="Q415" s="151" t="inlineStr">
        <is>
          <t>否</t>
        </is>
      </c>
      <c r="R415" s="151" t="inlineStr">
        <is>
          <t>否</t>
        </is>
      </c>
      <c r="S415" s="151" t="inlineStr">
        <is>
          <t>否</t>
        </is>
      </c>
      <c r="T415" s="151" t="inlineStr">
        <is>
          <t>会泽县水务局</t>
        </is>
      </c>
      <c r="U415" s="151" t="inlineStr">
        <is>
          <t>金钟街道办事处</t>
        </is>
      </c>
      <c r="V415" s="151" t="inlineStr">
        <is>
          <t>是</t>
        </is>
      </c>
      <c r="W415" s="568" t="n">
        <v>46023</v>
      </c>
      <c r="X415" s="569" t="n">
        <v>46387</v>
      </c>
      <c r="Y415" s="151" t="inlineStr">
        <is>
          <t>水池位置为原废弃水池位置，项目不涉及耕地、用林、环保、水保及其他审批手续</t>
        </is>
      </c>
      <c r="Z415" s="544" t="n"/>
    </row>
    <row r="416" ht="120" customFormat="1" customHeight="1" s="507">
      <c r="A416" s="151" t="n">
        <v>134</v>
      </c>
      <c r="B416" s="151" t="inlineStr">
        <is>
          <t>乡村建设行动</t>
        </is>
      </c>
      <c r="C416" s="151" t="inlineStr">
        <is>
          <t>农村基础设施</t>
        </is>
      </c>
      <c r="D416" s="151" t="inlineStr">
        <is>
          <t>农村供水保障设施建设</t>
        </is>
      </c>
      <c r="E416" s="151" t="inlineStr">
        <is>
          <t>金钟街道石鼓社区10组饮水工程</t>
        </is>
      </c>
      <c r="F416" s="151" t="inlineStr">
        <is>
          <t>金钟街道</t>
        </is>
      </c>
      <c r="G416" s="151" t="inlineStr">
        <is>
          <t>石鼓社区</t>
        </is>
      </c>
      <c r="H416" s="151" t="inlineStr">
        <is>
          <t>新建</t>
        </is>
      </c>
      <c r="I416" s="523" t="inlineStr">
        <is>
          <t>建设水池100立方米1个；取水池1个；安装铺设供水管网25500米（DN50镀锌钢管4500米，Φ50PE管5000米，Φ32PE管4000米，Φ25PE管12000米）；安装输配水设施、入户配套140套。</t>
        </is>
      </c>
      <c r="J416" s="151">
        <f>K416+L416+M416</f>
        <v/>
      </c>
      <c r="K416" s="205" t="n">
        <v>87</v>
      </c>
      <c r="L416" s="151" t="n"/>
      <c r="M416" s="151" t="n"/>
      <c r="N416" s="523" t="inlineStr">
        <is>
          <t>工程建成后，进一步巩固提升饮水安全保障水平，提高人民生活水平，覆盖受益人口140户426人，其中脱贫人口“三类监测对象”16户43人。</t>
        </is>
      </c>
      <c r="O416" s="523" t="n"/>
      <c r="P416" s="205" t="n">
        <v>426</v>
      </c>
      <c r="Q416" s="151" t="inlineStr">
        <is>
          <t>否</t>
        </is>
      </c>
      <c r="R416" s="151" t="inlineStr">
        <is>
          <t>否</t>
        </is>
      </c>
      <c r="S416" s="151" t="inlineStr">
        <is>
          <t>否</t>
        </is>
      </c>
      <c r="T416" s="151" t="inlineStr">
        <is>
          <t>会泽县水务局</t>
        </is>
      </c>
      <c r="U416" s="151" t="inlineStr">
        <is>
          <t>金钟街道办事处</t>
        </is>
      </c>
      <c r="V416" s="151" t="inlineStr">
        <is>
          <t>是</t>
        </is>
      </c>
      <c r="W416" s="568" t="n">
        <v>46023</v>
      </c>
      <c r="X416" s="569" t="n">
        <v>46387</v>
      </c>
      <c r="Y416" s="151" t="inlineStr">
        <is>
          <t>水池位置为原废弃水池位置，项目不涉及耕地、用林、环保、水保及其他审批手续</t>
        </is>
      </c>
      <c r="Z416" s="544" t="n"/>
    </row>
    <row r="417" ht="155" customFormat="1" customHeight="1" s="507">
      <c r="A417" s="151" t="n">
        <v>135</v>
      </c>
      <c r="B417" s="151" t="inlineStr">
        <is>
          <t>乡村建设行动</t>
        </is>
      </c>
      <c r="C417" s="151" t="inlineStr">
        <is>
          <t>农村基础设施</t>
        </is>
      </c>
      <c r="D417" s="151" t="inlineStr">
        <is>
          <t>农村供水保障设施建设</t>
        </is>
      </c>
      <c r="E417" s="151" t="inlineStr">
        <is>
          <t>金钟街道麦地村1、2、4、6、7组人畜饮水工程</t>
        </is>
      </c>
      <c r="F417" s="151" t="inlineStr">
        <is>
          <t>金钟街道</t>
        </is>
      </c>
      <c r="G417" s="151" t="inlineStr">
        <is>
          <t>麦地村</t>
        </is>
      </c>
      <c r="H417" s="151" t="inlineStr">
        <is>
          <t>新建</t>
        </is>
      </c>
      <c r="I417" s="523" t="inlineStr">
        <is>
          <t>在麦地村1、2组建设取水坝（取水坝、前置取水池）1座；建设100立方米水池1个；安装铺设供水管网30000米（Φ50PE管5500米，DN50镀锌管5000米，Φ32PE管4500米，Φ25PE管15000米）；安装输配水设施、入户配套178套。投资107万元；
在4、6、7组建设取水坝（取水坝、前置取水池）1座；新建100立方蓄水池1个，安装Φ50PE管6000米，32PE管4000米，Φ25PE管4000米安装输配水设施、入户配套141套。投资50万元。</t>
        </is>
      </c>
      <c r="J417" s="151">
        <f>K417+L417+M417</f>
        <v/>
      </c>
      <c r="K417" s="205" t="n">
        <v>157</v>
      </c>
      <c r="L417" s="151" t="n"/>
      <c r="M417" s="151" t="n"/>
      <c r="N417" s="523" t="inlineStr">
        <is>
          <t>工程建成后，进一步巩固提升饮水安全保障水平，提高人民生活水平，覆盖受益人口351户1123人，其中脱贫人口“三类监测对象”70户247人。</t>
        </is>
      </c>
      <c r="O417" s="523" t="n"/>
      <c r="P417" s="205" t="n">
        <v>1123</v>
      </c>
      <c r="Q417" s="151" t="inlineStr">
        <is>
          <t>否</t>
        </is>
      </c>
      <c r="R417" s="151" t="inlineStr">
        <is>
          <t>否</t>
        </is>
      </c>
      <c r="S417" s="151" t="inlineStr">
        <is>
          <t>否</t>
        </is>
      </c>
      <c r="T417" s="151" t="inlineStr">
        <is>
          <t>会泽县水务局</t>
        </is>
      </c>
      <c r="U417" s="151" t="inlineStr">
        <is>
          <t>金钟街道办事处</t>
        </is>
      </c>
      <c r="V417" s="151" t="inlineStr">
        <is>
          <t>是</t>
        </is>
      </c>
      <c r="W417" s="568" t="n">
        <v>46023</v>
      </c>
      <c r="X417" s="569" t="n">
        <v>46387</v>
      </c>
      <c r="Y417" s="366" t="inlineStr">
        <is>
          <t>取水坝、水池不占用耕地、林地，不涉及环保、水保</t>
        </is>
      </c>
      <c r="Z417" s="544" t="n"/>
    </row>
    <row r="418" ht="152" customFormat="1" customHeight="1" s="507">
      <c r="A418" s="151" t="n">
        <v>136</v>
      </c>
      <c r="B418" s="151" t="inlineStr">
        <is>
          <t>乡村建设行动</t>
        </is>
      </c>
      <c r="C418" s="151" t="inlineStr">
        <is>
          <t>农村基础设施</t>
        </is>
      </c>
      <c r="D418" s="151" t="inlineStr">
        <is>
          <t>农村供水保障设施建设</t>
        </is>
      </c>
      <c r="E418" s="151" t="inlineStr">
        <is>
          <t>以礼街道以礼社区供水保障项目</t>
        </is>
      </c>
      <c r="F418" s="151" t="inlineStr">
        <is>
          <t>以礼街道</t>
        </is>
      </c>
      <c r="G418" s="151" t="inlineStr">
        <is>
          <t>以礼社区</t>
        </is>
      </c>
      <c r="H418" s="151" t="n"/>
      <c r="I418" s="523" t="inlineStr">
        <is>
          <t>规划建设以礼大道至烂石窝一组安置小区DN100镀锌钢管940米，Φ50PE管（1.6米Pa）1720米，Φ25PE管（1.6米Pa）15600米，Φ63管（1.6米Pa）200米，估算投资110万元；Φ50PE截止阀（1.6米Pa）22个，Φ25PE截止阀（1.6米Pa）130个，DN50钢闸阀3个，DN20铜防盗阀130个，DN15云水平式水表130套，DN15云水平式水表130个，水表井22个，闸阀井3个，估算投资7万元；混凝土路面开挖、C25混凝土浇灌300立方米，估算投资13万元。总投资130万元。</t>
        </is>
      </c>
      <c r="J418" s="151">
        <f>K418+L418+M418</f>
        <v/>
      </c>
      <c r="K418" s="205" t="n">
        <v>130</v>
      </c>
      <c r="L418" s="151" t="n"/>
      <c r="M418" s="151" t="n"/>
      <c r="N418" s="523" t="inlineStr">
        <is>
          <t>项目建成后可解决以礼社区受益群众147户477人，（其中脱贫户31户119人，“三类监测对象”3户13人）。</t>
        </is>
      </c>
      <c r="O418" s="523" t="n"/>
      <c r="P418" s="205" t="n">
        <v>477</v>
      </c>
      <c r="Q418" s="151" t="inlineStr">
        <is>
          <t>否</t>
        </is>
      </c>
      <c r="R418" s="151" t="inlineStr">
        <is>
          <t>否</t>
        </is>
      </c>
      <c r="S418" s="151" t="inlineStr">
        <is>
          <t>否</t>
        </is>
      </c>
      <c r="T418" s="151" t="inlineStr">
        <is>
          <t>会泽县水务局</t>
        </is>
      </c>
      <c r="U418" s="151" t="inlineStr">
        <is>
          <t>以礼街道办事处</t>
        </is>
      </c>
      <c r="V418" s="151" t="inlineStr">
        <is>
          <t>是</t>
        </is>
      </c>
      <c r="W418" s="568" t="n">
        <v>46023</v>
      </c>
      <c r="X418" s="569" t="n">
        <v>46387</v>
      </c>
      <c r="Y418" s="151" t="inlineStr">
        <is>
          <t>项目不涉及耕地、用林、环保、水保及其他审批手续</t>
        </is>
      </c>
      <c r="Z418" s="544" t="n"/>
    </row>
    <row r="419" ht="101" customFormat="1" customHeight="1" s="507">
      <c r="A419" s="151" t="n">
        <v>137</v>
      </c>
      <c r="B419" s="151" t="inlineStr">
        <is>
          <t>乡村建设行动</t>
        </is>
      </c>
      <c r="C419" s="151" t="inlineStr">
        <is>
          <t>农村基础设施</t>
        </is>
      </c>
      <c r="D419" s="151" t="inlineStr">
        <is>
          <t>农村供水保障设施建设</t>
        </is>
      </c>
      <c r="E419" s="151" t="inlineStr">
        <is>
          <t>大海乡坪箐村人畜饮水工程</t>
        </is>
      </c>
      <c r="F419" s="151" t="inlineStr">
        <is>
          <t>大海乡</t>
        </is>
      </c>
      <c r="G419" s="151" t="inlineStr">
        <is>
          <t>坪箐村</t>
        </is>
      </c>
      <c r="H419" s="151" t="inlineStr">
        <is>
          <t>新建</t>
        </is>
      </c>
      <c r="I419" s="523" t="inlineStr">
        <is>
          <t>安装DN100镀锌管11千米，投资132万元；DN50镀锌管5千米，投资40万元；镇墩（0.4×0.6×0.8）35个，投资0.7万元；18圆螺纹钢支架150个，投资0.5万元；新建100立方米蓄水池4座、300立方米蓄水池1个，投资56万元；安装抽水装置1套，投资10万元。</t>
        </is>
      </c>
      <c r="J419" s="151">
        <f>K419+L419+M419</f>
        <v/>
      </c>
      <c r="K419" s="205" t="n">
        <v>230</v>
      </c>
      <c r="L419" s="151" t="n"/>
      <c r="M419" s="151" t="n"/>
      <c r="N419" s="523" t="inlineStr">
        <is>
          <t>项目建成，改善农民生产生活条件，提升群众生产生活水平，满足中药材、蔬菜等用水需求，带动辖区内农户505户，1692人，户均增加收入1500元以上，其中三类监测对象21户54人。</t>
        </is>
      </c>
      <c r="O419" s="523" t="n"/>
      <c r="P419" s="205" t="n">
        <v>1692</v>
      </c>
      <c r="Q419" s="151" t="inlineStr">
        <is>
          <t>否</t>
        </is>
      </c>
      <c r="R419" s="151" t="inlineStr">
        <is>
          <t>否</t>
        </is>
      </c>
      <c r="S419" s="151" t="inlineStr">
        <is>
          <t>否</t>
        </is>
      </c>
      <c r="T419" s="151" t="inlineStr">
        <is>
          <t>会泽县水务局</t>
        </is>
      </c>
      <c r="U419" s="151" t="inlineStr">
        <is>
          <t>大海乡人民政府</t>
        </is>
      </c>
      <c r="V419" s="151" t="inlineStr">
        <is>
          <t>是</t>
        </is>
      </c>
      <c r="W419" s="568" t="n">
        <v>46023</v>
      </c>
      <c r="X419" s="569" t="n">
        <v>46387</v>
      </c>
      <c r="Y419" s="151" t="inlineStr">
        <is>
          <t>水池不占用耕地、林地，不涉及环保、水保</t>
        </is>
      </c>
      <c r="Z419" s="544" t="n"/>
    </row>
    <row r="420" ht="108" customFormat="1" customHeight="1" s="507">
      <c r="A420" s="151" t="n">
        <v>138</v>
      </c>
      <c r="B420" s="151" t="inlineStr">
        <is>
          <t>乡村建设行动</t>
        </is>
      </c>
      <c r="C420" s="151" t="inlineStr">
        <is>
          <t>农村基础设施</t>
        </is>
      </c>
      <c r="D420" s="151" t="inlineStr">
        <is>
          <t>农村供水保障设施建设</t>
        </is>
      </c>
      <c r="E420" s="151" t="inlineStr">
        <is>
          <t>大海乡布多村管网改造工程</t>
        </is>
      </c>
      <c r="F420" s="151" t="inlineStr">
        <is>
          <t>大海</t>
        </is>
      </c>
      <c r="G420" s="151" t="inlineStr">
        <is>
          <t>布多村</t>
        </is>
      </c>
      <c r="H420" s="151" t="inlineStr">
        <is>
          <t>新建</t>
        </is>
      </c>
      <c r="I420" s="162" t="inlineStr">
        <is>
          <t>1.坪子一组：PE32管道改造安装（砼路面恢复切割）4700米，145700元。2.王家坪二组：PE32管道改造安装（砼路面恢复切割）6400米，198400元。3.腰村三组：PE32管道改造安装（砼路面恢复切割）500米，15500万元。4.大村子四组：PE32管道改造安装（砼路面恢复切割）2600米，80600元。5.新田五组：PE32管道改造安装（砼路面恢复切割）900米，27900元。6.杀鱼角六组：PE32管道改造安装（砼路面恢复切割）5500米，170500元。合计63.86万元。</t>
        </is>
      </c>
      <c r="J420" s="151">
        <f>K420+L420+M420</f>
        <v/>
      </c>
      <c r="K420" s="151" t="n">
        <v>63.86</v>
      </c>
      <c r="L420" s="151" t="n"/>
      <c r="M420" s="151" t="n"/>
      <c r="N420" s="162" t="inlineStr">
        <is>
          <t>解决项目建成，改善农民生产生活条件，提升生产生活水平，解决495户1379人农村饮用水质量，其中三类监测对象32户121人。</t>
        </is>
      </c>
      <c r="O420" s="523" t="n"/>
      <c r="P420" s="528" t="n">
        <v>1379</v>
      </c>
      <c r="Q420" s="151" t="inlineStr">
        <is>
          <t>否</t>
        </is>
      </c>
      <c r="R420" s="151" t="inlineStr">
        <is>
          <t>否</t>
        </is>
      </c>
      <c r="S420" s="151" t="inlineStr">
        <is>
          <t>否</t>
        </is>
      </c>
      <c r="T420" s="151" t="inlineStr">
        <is>
          <t>会泽县水务局</t>
        </is>
      </c>
      <c r="U420" s="151" t="inlineStr">
        <is>
          <t>大海乡人民政府</t>
        </is>
      </c>
      <c r="V420" s="151" t="inlineStr">
        <is>
          <t>是</t>
        </is>
      </c>
      <c r="W420" s="568" t="n">
        <v>46023</v>
      </c>
      <c r="X420" s="569" t="n">
        <v>46387</v>
      </c>
      <c r="Y420" s="151" t="inlineStr">
        <is>
          <t>项目不涉及耕地、用林、环保、水保及其他审批手续</t>
        </is>
      </c>
      <c r="Z420" s="544" t="n"/>
    </row>
    <row r="421" ht="100" customFormat="1" customHeight="1" s="507">
      <c r="A421" s="151" t="n">
        <v>139</v>
      </c>
      <c r="B421" s="151" t="inlineStr">
        <is>
          <t>乡村建设行动</t>
        </is>
      </c>
      <c r="C421" s="151" t="inlineStr">
        <is>
          <t>农村基础设施</t>
        </is>
      </c>
      <c r="D421" s="151" t="inlineStr">
        <is>
          <t>农村供水保障设施建设</t>
        </is>
      </c>
      <c r="E421" s="151" t="inlineStr">
        <is>
          <t>大海乡大脑包村人畜饮水提升工程</t>
        </is>
      </c>
      <c r="F421" s="151" t="inlineStr">
        <is>
          <t>大海乡</t>
        </is>
      </c>
      <c r="G421" s="151" t="inlineStr">
        <is>
          <t>大脑包村</t>
        </is>
      </c>
      <c r="H421" s="151" t="inlineStr">
        <is>
          <t>改扩建</t>
        </is>
      </c>
      <c r="I421" s="523" t="inlineStr">
        <is>
          <t>小岔沟安装DN250球墨铸铁管300米，90000元；维修DN150球墨铸铁管里河400米、山包水150米，50000元；维修小叉沟取水池2个及PE90管300米，25000元；蚂蚁坪小组安装DN50管3000米，150000元；维修更换PE32管3500米，35000元，合计35万元。</t>
        </is>
      </c>
      <c r="J421" s="151">
        <f>K421+L421+M421</f>
        <v/>
      </c>
      <c r="K421" s="205" t="n">
        <v>35</v>
      </c>
      <c r="L421" s="151" t="n"/>
      <c r="M421" s="151" t="n"/>
      <c r="N421" s="523" t="inlineStr">
        <is>
          <t>项目建成，改善农民生产生活条件，提升1895户6320人生产生活水平，其中三类监测对象132户450人。</t>
        </is>
      </c>
      <c r="O421" s="523" t="n"/>
      <c r="P421" s="205" t="n">
        <v>6320</v>
      </c>
      <c r="Q421" s="151" t="inlineStr">
        <is>
          <t>否</t>
        </is>
      </c>
      <c r="R421" s="151" t="inlineStr">
        <is>
          <t>否</t>
        </is>
      </c>
      <c r="S421" s="151" t="inlineStr">
        <is>
          <t>否</t>
        </is>
      </c>
      <c r="T421" s="151" t="inlineStr">
        <is>
          <t>会泽县水务局</t>
        </is>
      </c>
      <c r="U421" s="151" t="inlineStr">
        <is>
          <t>大海乡人民政府</t>
        </is>
      </c>
      <c r="V421" s="151" t="inlineStr">
        <is>
          <t>是</t>
        </is>
      </c>
      <c r="W421" s="568" t="n">
        <v>46023</v>
      </c>
      <c r="X421" s="569" t="n">
        <v>46387</v>
      </c>
      <c r="Y421" s="519" t="inlineStr">
        <is>
          <t>项目不涉及耕地、用林、环保、水保及其他审批手续</t>
        </is>
      </c>
      <c r="Z421" s="544" t="n"/>
    </row>
    <row r="422" ht="101" customFormat="1" customHeight="1" s="507">
      <c r="A422" s="151" t="n">
        <v>140</v>
      </c>
      <c r="B422" s="151" t="inlineStr">
        <is>
          <t>乡村建设行动</t>
        </is>
      </c>
      <c r="C422" s="151" t="inlineStr">
        <is>
          <t>农村基础设施</t>
        </is>
      </c>
      <c r="D422" s="151" t="inlineStr">
        <is>
          <t>农村供水保障设施建设</t>
        </is>
      </c>
      <c r="E422" s="151" t="inlineStr">
        <is>
          <t>娜姑镇盐水村饮水工程</t>
        </is>
      </c>
      <c r="F422" s="151" t="inlineStr">
        <is>
          <t>娜姑镇</t>
        </is>
      </c>
      <c r="G422" s="151" t="inlineStr">
        <is>
          <t>盐水村</t>
        </is>
      </c>
      <c r="H422" s="151" t="inlineStr">
        <is>
          <t>新建</t>
        </is>
      </c>
      <c r="I422" s="523" t="inlineStr">
        <is>
          <t>建设水池4个（50立方米3个100立方米1个）22.9万元；安装铺设供水管网68000米〔DN65管4000米，DN50管14000米，DN25管40000米，DN15管10000米〕，163万元；安装输配水设施、入户配套649套，6.5万元；合计概算投资：192.4万元。</t>
        </is>
      </c>
      <c r="J422" s="151">
        <f>K422+L422+M422</f>
        <v/>
      </c>
      <c r="K422" s="205" t="n">
        <v>192.39</v>
      </c>
      <c r="L422" s="151" t="n"/>
      <c r="M422" s="151" t="n"/>
      <c r="N422" s="523" t="inlineStr">
        <is>
          <t>工程建成后，进一步巩固提升饮水安全保障水平，提高人民生活水平，覆盖受益人口1181户3720人，其中脱贫人口320户1170人，“三类监测对象”72户265人。</t>
        </is>
      </c>
      <c r="O422" s="523" t="n"/>
      <c r="P422" s="205" t="n">
        <v>3720</v>
      </c>
      <c r="Q422" s="151" t="inlineStr">
        <is>
          <t>否</t>
        </is>
      </c>
      <c r="R422" s="151" t="inlineStr">
        <is>
          <t>否</t>
        </is>
      </c>
      <c r="S422" s="151" t="inlineStr">
        <is>
          <t>否</t>
        </is>
      </c>
      <c r="T422" s="151" t="inlineStr">
        <is>
          <t>会泽县水务局</t>
        </is>
      </c>
      <c r="U422" s="151" t="inlineStr">
        <is>
          <t>娜姑镇人民政府</t>
        </is>
      </c>
      <c r="V422" s="151" t="inlineStr">
        <is>
          <t>是</t>
        </is>
      </c>
      <c r="W422" s="568" t="n">
        <v>46023</v>
      </c>
      <c r="X422" s="569" t="n">
        <v>46387</v>
      </c>
      <c r="Y422" s="151" t="inlineStr">
        <is>
          <t>水池不占用耕地、林地，不涉及环保、水保</t>
        </is>
      </c>
      <c r="Z422" s="544" t="n"/>
    </row>
    <row r="423" ht="103" customFormat="1" customHeight="1" s="507">
      <c r="A423" s="151" t="n">
        <v>141</v>
      </c>
      <c r="B423" s="151" t="inlineStr">
        <is>
          <t>乡村建设行动</t>
        </is>
      </c>
      <c r="C423" s="151" t="inlineStr">
        <is>
          <t>农村基础设施</t>
        </is>
      </c>
      <c r="D423" s="151" t="inlineStr">
        <is>
          <t>农村供水保障设施建设</t>
        </is>
      </c>
      <c r="E423" s="151" t="inlineStr">
        <is>
          <t>娜姑镇云峰村饮水工程</t>
        </is>
      </c>
      <c r="F423" s="151" t="inlineStr">
        <is>
          <t>娜姑镇</t>
        </is>
      </c>
      <c r="G423" s="151" t="inlineStr">
        <is>
          <t>云峰村</t>
        </is>
      </c>
      <c r="H423" s="151" t="inlineStr">
        <is>
          <t>新建</t>
        </is>
      </c>
      <c r="I423" s="523" t="inlineStr">
        <is>
          <t>新建水池2个（100立方米1个，500立方米1个）40万元，安装铺设供水管网26000米（DN100管3000米，DN50管10000米，DN25管5000米DN15管8000米）91.5万元；安装输配水设施、入户配套129套，1.3万元。合计概算投资：132.8万元。</t>
        </is>
      </c>
      <c r="J423" s="151">
        <f>K423+L423+M423</f>
        <v/>
      </c>
      <c r="K423" s="205" t="n">
        <v>132.79</v>
      </c>
      <c r="L423" s="151" t="n"/>
      <c r="M423" s="151" t="n"/>
      <c r="N423" s="523" t="inlineStr">
        <is>
          <t>工程建成后，进一步巩固提升饮水安全保障水平，提高人民生活水平，覆盖受益人口321户997人，其中脱贫人口98户322人，“三类监测对象”21户81人。</t>
        </is>
      </c>
      <c r="O423" s="523" t="n"/>
      <c r="P423" s="205" t="n">
        <v>997</v>
      </c>
      <c r="Q423" s="151" t="inlineStr">
        <is>
          <t>否</t>
        </is>
      </c>
      <c r="R423" s="151" t="inlineStr">
        <is>
          <t>否</t>
        </is>
      </c>
      <c r="S423" s="151" t="inlineStr">
        <is>
          <t>否</t>
        </is>
      </c>
      <c r="T423" s="151" t="inlineStr">
        <is>
          <t>会泽县水务局</t>
        </is>
      </c>
      <c r="U423" s="151" t="inlineStr">
        <is>
          <t>娜姑镇人民政府</t>
        </is>
      </c>
      <c r="V423" s="151" t="inlineStr">
        <is>
          <t>是</t>
        </is>
      </c>
      <c r="W423" s="568" t="n">
        <v>46023</v>
      </c>
      <c r="X423" s="569" t="n">
        <v>46387</v>
      </c>
      <c r="Y423" s="151" t="inlineStr">
        <is>
          <t>水池不占用耕地、林地，不涉及环保、水保</t>
        </is>
      </c>
      <c r="Z423" s="544" t="n"/>
    </row>
    <row r="424" ht="96" customFormat="1" customHeight="1" s="507">
      <c r="A424" s="151" t="n">
        <v>142</v>
      </c>
      <c r="B424" s="151" t="inlineStr">
        <is>
          <t>乡村建设行动</t>
        </is>
      </c>
      <c r="C424" s="151" t="inlineStr">
        <is>
          <t>农村基础设施</t>
        </is>
      </c>
      <c r="D424" s="151" t="inlineStr">
        <is>
          <t>农村供水保障设施建设</t>
        </is>
      </c>
      <c r="E424" s="151" t="inlineStr">
        <is>
          <t>娜姑镇牛泥塘村饮水工程</t>
        </is>
      </c>
      <c r="F424" s="151" t="inlineStr">
        <is>
          <t>娜姑镇</t>
        </is>
      </c>
      <c r="G424" s="151" t="inlineStr">
        <is>
          <t>牛泥塘村</t>
        </is>
      </c>
      <c r="H424" s="151" t="inlineStr">
        <is>
          <t>新建</t>
        </is>
      </c>
      <c r="I424" s="523" t="inlineStr">
        <is>
          <t>新建水池3个（100立方米1个，50立方米2个）20万元，安装铺设供水管网18000米，其中DN50管8000米，DN25管6000米DN15管4000米）66万元；安装输配水设施、入户配套144套，2万元。合计概算投资：88万元。</t>
        </is>
      </c>
      <c r="J424" s="151">
        <f>K424+L424+M424</f>
        <v/>
      </c>
      <c r="K424" s="205" t="n">
        <v>88</v>
      </c>
      <c r="L424" s="151" t="n"/>
      <c r="M424" s="151" t="n"/>
      <c r="N424" s="523" t="inlineStr">
        <is>
          <t>牛泥塘大湾子，工程建成后，进一步巩固提升饮水安全保障水平，提高人民生活水平，覆盖受益人口143户466人，其中脱贫人口47户165人，“三类监测对象”2户10人。</t>
        </is>
      </c>
      <c r="O424" s="523" t="n"/>
      <c r="P424" s="205" t="n">
        <v>466</v>
      </c>
      <c r="Q424" s="151" t="inlineStr">
        <is>
          <t>否</t>
        </is>
      </c>
      <c r="R424" s="151" t="inlineStr">
        <is>
          <t>否</t>
        </is>
      </c>
      <c r="S424" s="151" t="inlineStr">
        <is>
          <t>否</t>
        </is>
      </c>
      <c r="T424" s="151" t="inlineStr">
        <is>
          <t>会泽县水务局</t>
        </is>
      </c>
      <c r="U424" s="151" t="inlineStr">
        <is>
          <t>娜姑镇人民政府</t>
        </is>
      </c>
      <c r="V424" s="151" t="inlineStr">
        <is>
          <t>是</t>
        </is>
      </c>
      <c r="W424" s="568" t="n">
        <v>46054</v>
      </c>
      <c r="X424" s="569" t="n">
        <v>46387</v>
      </c>
      <c r="Y424" s="151" t="inlineStr">
        <is>
          <t>水池不占用耕地、林地，不涉及环保、水保</t>
        </is>
      </c>
      <c r="Z424" s="544" t="n"/>
    </row>
    <row r="425" ht="87" customFormat="1" customHeight="1" s="507">
      <c r="A425" s="151" t="n">
        <v>143</v>
      </c>
      <c r="B425" s="151" t="inlineStr">
        <is>
          <t>乡村建设行动</t>
        </is>
      </c>
      <c r="C425" s="151" t="inlineStr">
        <is>
          <t>农村基础设施</t>
        </is>
      </c>
      <c r="D425" s="151" t="inlineStr">
        <is>
          <t>农村供水保障设施建设</t>
        </is>
      </c>
      <c r="E425" s="151" t="inlineStr">
        <is>
          <t>娜姑镇石咀村饮水工程</t>
        </is>
      </c>
      <c r="F425" s="151" t="inlineStr">
        <is>
          <t>娜姑镇</t>
        </is>
      </c>
      <c r="G425" s="151" t="inlineStr">
        <is>
          <t>石咀村</t>
        </is>
      </c>
      <c r="H425" s="151" t="inlineStr">
        <is>
          <t>新建</t>
        </is>
      </c>
      <c r="I425" s="523" t="inlineStr">
        <is>
          <t>新建1000立方米水池1个、其他附属设施一套）160万元。</t>
        </is>
      </c>
      <c r="J425" s="151">
        <f>K425+L425+M425</f>
        <v/>
      </c>
      <c r="K425" s="205" t="n">
        <v>160</v>
      </c>
      <c r="L425" s="151" t="n"/>
      <c r="M425" s="151" t="n"/>
      <c r="N425" s="523" t="inlineStr">
        <is>
          <t>工程建成后，进一步巩固提升饮水安全保障水平，提高人民生活水平，覆盖受益人口2625户7875人，其中脱贫人口735户2205人，“三类监测对象”22户76人。</t>
        </is>
      </c>
      <c r="O425" s="523" t="n"/>
      <c r="P425" s="205" t="n">
        <v>7875</v>
      </c>
      <c r="Q425" s="151" t="inlineStr">
        <is>
          <t>否</t>
        </is>
      </c>
      <c r="R425" s="151" t="inlineStr">
        <is>
          <t>否</t>
        </is>
      </c>
      <c r="S425" s="151" t="inlineStr">
        <is>
          <t>否</t>
        </is>
      </c>
      <c r="T425" s="151" t="inlineStr">
        <is>
          <t>会泽县水务局</t>
        </is>
      </c>
      <c r="U425" s="151" t="inlineStr">
        <is>
          <t>娜姑镇人民政府</t>
        </is>
      </c>
      <c r="V425" s="151" t="inlineStr">
        <is>
          <t>是</t>
        </is>
      </c>
      <c r="W425" s="568" t="n">
        <v>46023</v>
      </c>
      <c r="X425" s="569" t="n">
        <v>46387</v>
      </c>
      <c r="Y425" s="519" t="inlineStr">
        <is>
          <t>水池不占用耕地、林地，不涉及环保、水保</t>
        </is>
      </c>
      <c r="Z425" s="544" t="n"/>
    </row>
    <row r="426" ht="87" customFormat="1" customHeight="1" s="507">
      <c r="A426" s="151" t="n">
        <v>144</v>
      </c>
      <c r="B426" s="151" t="inlineStr">
        <is>
          <t>乡村建设行动</t>
        </is>
      </c>
      <c r="C426" s="151" t="inlineStr">
        <is>
          <t>农村基础设施</t>
        </is>
      </c>
      <c r="D426" s="151" t="inlineStr">
        <is>
          <t>农村供水保障设施建设</t>
        </is>
      </c>
      <c r="E426" s="151" t="inlineStr">
        <is>
          <t>老厂乡茶花箐村饮水巩固提升工程</t>
        </is>
      </c>
      <c r="F426" s="151" t="inlineStr">
        <is>
          <t>老厂乡</t>
        </is>
      </c>
      <c r="G426" s="151" t="inlineStr">
        <is>
          <t>茶花箐村</t>
        </is>
      </c>
      <c r="H426" s="151" t="inlineStr">
        <is>
          <t>新建</t>
        </is>
      </c>
      <c r="I426" s="523" t="inlineStr">
        <is>
          <t>新建50立方米水池1个，安装Φ32PE管1800米，安装Φ25PE管4500米，安装Φ20PE管3100米。</t>
        </is>
      </c>
      <c r="J426" s="151">
        <f>K426+L426+M426</f>
        <v/>
      </c>
      <c r="K426" s="205" t="n">
        <v>9.699999999999999</v>
      </c>
      <c r="L426" s="151" t="n"/>
      <c r="M426" s="151" t="n"/>
      <c r="N426" s="523" t="inlineStr">
        <is>
          <t>工程建成后，进一步巩固提升饮水安全保障水平，提高人民生活水平，覆盖受益人口24户87人，其中脱贫户13户55人。“三类监测对象”2户10人。</t>
        </is>
      </c>
      <c r="O426" s="523" t="n"/>
      <c r="P426" s="205" t="n">
        <v>87</v>
      </c>
      <c r="Q426" s="151" t="inlineStr">
        <is>
          <t>否</t>
        </is>
      </c>
      <c r="R426" s="151" t="inlineStr">
        <is>
          <t>否</t>
        </is>
      </c>
      <c r="S426" s="151" t="inlineStr">
        <is>
          <t>否</t>
        </is>
      </c>
      <c r="T426" s="151" t="inlineStr">
        <is>
          <t>会泽县水务局</t>
        </is>
      </c>
      <c r="U426" s="151" t="inlineStr">
        <is>
          <t>老厂乡人民政府</t>
        </is>
      </c>
      <c r="V426" s="151" t="inlineStr">
        <is>
          <t>是</t>
        </is>
      </c>
      <c r="W426" s="568" t="n">
        <v>46023</v>
      </c>
      <c r="X426" s="569" t="n">
        <v>46387</v>
      </c>
      <c r="Y426" s="519" t="inlineStr">
        <is>
          <t>水池不占用耕地、林地，不涉及环保、水保</t>
        </is>
      </c>
      <c r="Z426" s="544" t="n"/>
    </row>
    <row r="427" ht="86" customFormat="1" customHeight="1" s="507">
      <c r="A427" s="151" t="n">
        <v>145</v>
      </c>
      <c r="B427" s="151" t="inlineStr">
        <is>
          <t>乡村建设行动</t>
        </is>
      </c>
      <c r="C427" s="151" t="inlineStr">
        <is>
          <t>农村基础设施</t>
        </is>
      </c>
      <c r="D427" s="151" t="inlineStr">
        <is>
          <t>农村供水保障设施建设</t>
        </is>
      </c>
      <c r="E427" s="151" t="inlineStr">
        <is>
          <t>老厂乡安家坪村饮水巩固提升工程</t>
        </is>
      </c>
      <c r="F427" s="151" t="inlineStr">
        <is>
          <t>老厂乡</t>
        </is>
      </c>
      <c r="G427" s="151" t="inlineStr">
        <is>
          <t>安家坪村</t>
        </is>
      </c>
      <c r="H427" s="151" t="inlineStr">
        <is>
          <t>新建</t>
        </is>
      </c>
      <c r="I427" s="523" t="inlineStr">
        <is>
          <t>建设20立方米蓄水池1个，安装Φ25PE管2800米，Φ20PE管2000米。</t>
        </is>
      </c>
      <c r="J427" s="151">
        <f>K427+L427+M427</f>
        <v/>
      </c>
      <c r="K427" s="205" t="n">
        <v>4.1</v>
      </c>
      <c r="L427" s="151" t="n"/>
      <c r="M427" s="151" t="n"/>
      <c r="N427" s="523" t="inlineStr">
        <is>
          <t>工程建成后，进一步巩固提升饮水安全保障水平，提高人民生活水平，覆盖受益人口16户56人，其中脱贫户11户34人，“三类监测对象”1户3人。</t>
        </is>
      </c>
      <c r="O427" s="523" t="n"/>
      <c r="P427" s="205" t="n">
        <v>56</v>
      </c>
      <c r="Q427" s="151" t="inlineStr">
        <is>
          <t>否</t>
        </is>
      </c>
      <c r="R427" s="151" t="inlineStr">
        <is>
          <t>否</t>
        </is>
      </c>
      <c r="S427" s="151" t="inlineStr">
        <is>
          <t>否</t>
        </is>
      </c>
      <c r="T427" s="151" t="inlineStr">
        <is>
          <t>会泽县水务局</t>
        </is>
      </c>
      <c r="U427" s="151" t="inlineStr">
        <is>
          <t>老厂乡人民政府</t>
        </is>
      </c>
      <c r="V427" s="151" t="inlineStr">
        <is>
          <t>是</t>
        </is>
      </c>
      <c r="W427" s="568" t="n">
        <v>46023</v>
      </c>
      <c r="X427" s="569" t="n">
        <v>46387</v>
      </c>
      <c r="Y427" s="519" t="inlineStr">
        <is>
          <t>水池不占用耕地、林地，不涉及环保、水保</t>
        </is>
      </c>
      <c r="Z427" s="544" t="n"/>
    </row>
    <row r="428" ht="87" customFormat="1" customHeight="1" s="507">
      <c r="A428" s="151" t="n">
        <v>146</v>
      </c>
      <c r="B428" s="151" t="inlineStr">
        <is>
          <t>乡村建设行动</t>
        </is>
      </c>
      <c r="C428" s="151" t="inlineStr">
        <is>
          <t>农村基础设施</t>
        </is>
      </c>
      <c r="D428" s="151" t="inlineStr">
        <is>
          <t>农村供水保障设施建设</t>
        </is>
      </c>
      <c r="E428" s="151" t="inlineStr">
        <is>
          <t>老厂乡三岔村1、2、4、5组饮水巩固提升工程</t>
        </is>
      </c>
      <c r="F428" s="151" t="inlineStr">
        <is>
          <t>老厂乡</t>
        </is>
      </c>
      <c r="G428" s="151" t="inlineStr">
        <is>
          <t>三岔村</t>
        </is>
      </c>
      <c r="H428" s="151" t="inlineStr">
        <is>
          <t>新建</t>
        </is>
      </c>
      <c r="I428" s="523" t="inlineStr">
        <is>
          <t>新建100立方米水池4个，PE25管5200米，PE20管4200米。</t>
        </is>
      </c>
      <c r="J428" s="151">
        <f>K428+L428+M428</f>
        <v/>
      </c>
      <c r="K428" s="205" t="n">
        <v>38</v>
      </c>
      <c r="L428" s="151" t="n"/>
      <c r="M428" s="151" t="n"/>
      <c r="N428" s="523" t="inlineStr">
        <is>
          <t>工程建成后，进一步巩固提升饮水安全保障水平，提高人民生活水平，覆盖受益人口153户528人，其中脱贫户81户287人，“三类监测对象”4户15人。</t>
        </is>
      </c>
      <c r="O428" s="523" t="n"/>
      <c r="P428" s="205" t="n">
        <v>528</v>
      </c>
      <c r="Q428" s="151" t="inlineStr">
        <is>
          <t>否</t>
        </is>
      </c>
      <c r="R428" s="151" t="inlineStr">
        <is>
          <t>否</t>
        </is>
      </c>
      <c r="S428" s="151" t="inlineStr">
        <is>
          <t>否</t>
        </is>
      </c>
      <c r="T428" s="151" t="inlineStr">
        <is>
          <t>会泽县水务局</t>
        </is>
      </c>
      <c r="U428" s="151" t="inlineStr">
        <is>
          <t>老厂乡人民政府</t>
        </is>
      </c>
      <c r="V428" s="151" t="inlineStr">
        <is>
          <t>是</t>
        </is>
      </c>
      <c r="W428" s="568" t="n">
        <v>46023</v>
      </c>
      <c r="X428" s="569" t="n">
        <v>46387</v>
      </c>
      <c r="Y428" s="519" t="inlineStr">
        <is>
          <t>水池不占用耕地、林地，不涉及环保、水保</t>
        </is>
      </c>
      <c r="Z428" s="544" t="n"/>
    </row>
    <row r="429" ht="74" customFormat="1" customHeight="1" s="507">
      <c r="A429" s="151" t="n">
        <v>147</v>
      </c>
      <c r="B429" s="151" t="inlineStr">
        <is>
          <t>乡村建设行动</t>
        </is>
      </c>
      <c r="C429" s="151" t="inlineStr">
        <is>
          <t>农村基础设施</t>
        </is>
      </c>
      <c r="D429" s="151" t="inlineStr">
        <is>
          <t>农村供水保障设施建设</t>
        </is>
      </c>
      <c r="E429" s="151" t="inlineStr">
        <is>
          <t>老厂乡白龙茂村3、5组饮水巩固提升工程</t>
        </is>
      </c>
      <c r="F429" s="151" t="inlineStr">
        <is>
          <t>老厂乡</t>
        </is>
      </c>
      <c r="G429" s="151" t="inlineStr">
        <is>
          <t>白龙茂村</t>
        </is>
      </c>
      <c r="H429" s="151" t="inlineStr">
        <is>
          <t>新建</t>
        </is>
      </c>
      <c r="I429" s="523" t="inlineStr">
        <is>
          <t>新建50立方米水池2个，DN20镀锌管3400米，DN15镀锌管1200米。</t>
        </is>
      </c>
      <c r="J429" s="151">
        <f>K429+L429+M429</f>
        <v/>
      </c>
      <c r="K429" s="205" t="n">
        <v>21</v>
      </c>
      <c r="L429" s="151" t="n"/>
      <c r="M429" s="151" t="n"/>
      <c r="N429" s="523" t="inlineStr">
        <is>
          <t>工程建成后，进一步巩固提升饮水安全保障水平，提高人民生活水平，覆盖受益人口125户458人，其中脱贫户40户161人。</t>
        </is>
      </c>
      <c r="O429" s="523" t="n"/>
      <c r="P429" s="205" t="n">
        <v>458</v>
      </c>
      <c r="Q429" s="151" t="inlineStr">
        <is>
          <t>否</t>
        </is>
      </c>
      <c r="R429" s="151" t="inlineStr">
        <is>
          <t>否</t>
        </is>
      </c>
      <c r="S429" s="151" t="inlineStr">
        <is>
          <t>否</t>
        </is>
      </c>
      <c r="T429" s="151" t="inlineStr">
        <is>
          <t>会泽县水务局</t>
        </is>
      </c>
      <c r="U429" s="151" t="inlineStr">
        <is>
          <t>老厂乡人民政府</t>
        </is>
      </c>
      <c r="V429" s="151" t="inlineStr">
        <is>
          <t>是</t>
        </is>
      </c>
      <c r="W429" s="568" t="n">
        <v>46023</v>
      </c>
      <c r="X429" s="569" t="n">
        <v>46387</v>
      </c>
      <c r="Y429" s="519" t="inlineStr">
        <is>
          <t>水池不占用耕地、林地，不涉及环保、水保</t>
        </is>
      </c>
      <c r="Z429" s="544" t="n"/>
    </row>
    <row r="430" ht="75" customFormat="1" customHeight="1" s="507">
      <c r="A430" s="151" t="n">
        <v>148</v>
      </c>
      <c r="B430" s="151" t="inlineStr">
        <is>
          <t>乡村建设行动</t>
        </is>
      </c>
      <c r="C430" s="151" t="inlineStr">
        <is>
          <t>农村基础设施</t>
        </is>
      </c>
      <c r="D430" s="151" t="inlineStr">
        <is>
          <t>农村供水保障设施建设</t>
        </is>
      </c>
      <c r="E430" s="151" t="inlineStr">
        <is>
          <t>老厂乡白沙村1组、4组饮水巩固提升工程</t>
        </is>
      </c>
      <c r="F430" s="151" t="inlineStr">
        <is>
          <t>老厂乡</t>
        </is>
      </c>
      <c r="G430" s="151" t="inlineStr">
        <is>
          <t>白沙村</t>
        </is>
      </c>
      <c r="H430" s="151" t="inlineStr">
        <is>
          <t>新建</t>
        </is>
      </c>
      <c r="I430" s="523" t="inlineStr">
        <is>
          <t>新建取水池1个，安装DN25热镀锌管7000米，DN20热镀锌管3200米，PE32管800米，PE20管700米，龙头、站杆、闸阀9套。</t>
        </is>
      </c>
      <c r="J430" s="151">
        <f>K430+L430+M430</f>
        <v/>
      </c>
      <c r="K430" s="205" t="n">
        <v>28.2</v>
      </c>
      <c r="L430" s="151" t="n"/>
      <c r="M430" s="151" t="n"/>
      <c r="N430" s="523" t="inlineStr">
        <is>
          <t>工程建成后，进一步巩固提升饮水安全保障水平，提高人民生活水平，覆盖受益人口29户140人，其中脱贫户18户92人。三类监测对象”3户9人。</t>
        </is>
      </c>
      <c r="O430" s="523" t="n"/>
      <c r="P430" s="205" t="n">
        <v>140</v>
      </c>
      <c r="Q430" s="151" t="inlineStr">
        <is>
          <t>否</t>
        </is>
      </c>
      <c r="R430" s="151" t="inlineStr">
        <is>
          <t>否</t>
        </is>
      </c>
      <c r="S430" s="151" t="inlineStr">
        <is>
          <t>否</t>
        </is>
      </c>
      <c r="T430" s="151" t="inlineStr">
        <is>
          <t>会泽县水务局</t>
        </is>
      </c>
      <c r="U430" s="151" t="inlineStr">
        <is>
          <t>老厂乡人民政府</t>
        </is>
      </c>
      <c r="V430" s="151" t="inlineStr">
        <is>
          <t>是</t>
        </is>
      </c>
      <c r="W430" s="568" t="n">
        <v>46023</v>
      </c>
      <c r="X430" s="569" t="n">
        <v>46387</v>
      </c>
      <c r="Y430" s="366" t="inlineStr">
        <is>
          <t>水池不占用耕地、林地，不涉及环保、水保</t>
        </is>
      </c>
      <c r="Z430" s="544" t="n"/>
    </row>
    <row r="431" ht="111" customFormat="1" customHeight="1" s="507">
      <c r="A431" s="151" t="n">
        <v>149</v>
      </c>
      <c r="B431" s="151" t="inlineStr">
        <is>
          <t>乡村建设行动</t>
        </is>
      </c>
      <c r="C431" s="151" t="inlineStr">
        <is>
          <t>农村基础设施</t>
        </is>
      </c>
      <c r="D431" s="151" t="inlineStr">
        <is>
          <t>农村供水保障设施建设</t>
        </is>
      </c>
      <c r="E431" s="151" t="inlineStr">
        <is>
          <t>老厂至娜姑管道改网工程</t>
        </is>
      </c>
      <c r="F431" s="151" t="inlineStr">
        <is>
          <t>老厂乡</t>
        </is>
      </c>
      <c r="G431" s="151" t="inlineStr">
        <is>
          <t>雅地窝村</t>
        </is>
      </c>
      <c r="H431" s="151" t="inlineStr">
        <is>
          <t>新建</t>
        </is>
      </c>
      <c r="I431" s="523" t="inlineStr">
        <is>
          <t>建设光伏抽水泵站1座，安装DN150热镀锌钢管7996米，DN100热镀锌钢管3139米，DN80热镀锌钢管2410米，DN50热镀锌钢管3820米，DN25热镀锌钢管5120米，DN15热镀锌钢管15490米，龙头、水表站杆等256套。</t>
        </is>
      </c>
      <c r="J431" s="151">
        <f>K431+L431+M431</f>
        <v/>
      </c>
      <c r="K431" s="205" t="n">
        <v>313.8</v>
      </c>
      <c r="L431" s="151" t="n"/>
      <c r="M431" s="151" t="n"/>
      <c r="N431" s="523" t="inlineStr">
        <is>
          <t>工程建成后，进一步巩固提升饮水安全保障水平，提高人民生活水平，覆盖老厂乡雅地窝村256户，950人，其中脱贫户103户，422人，“三类监测对象”13户49人。娜姑镇三个村委会1973户，6900人的饮水问题。</t>
        </is>
      </c>
      <c r="O431" s="523" t="n"/>
      <c r="P431" s="205" t="n">
        <v>950</v>
      </c>
      <c r="Q431" s="151" t="inlineStr">
        <is>
          <t>否</t>
        </is>
      </c>
      <c r="R431" s="151" t="inlineStr">
        <is>
          <t>否</t>
        </is>
      </c>
      <c r="S431" s="151" t="inlineStr">
        <is>
          <t>否</t>
        </is>
      </c>
      <c r="T431" s="151" t="inlineStr">
        <is>
          <t>会泽县水务局</t>
        </is>
      </c>
      <c r="U431" s="151" t="inlineStr">
        <is>
          <t>老厂乡人民政府</t>
        </is>
      </c>
      <c r="V431" s="151" t="inlineStr">
        <is>
          <t>是</t>
        </is>
      </c>
      <c r="W431" s="568" t="n">
        <v>46023</v>
      </c>
      <c r="X431" s="569" t="n">
        <v>46387</v>
      </c>
      <c r="Y431" s="519" t="inlineStr">
        <is>
          <t>水泵站建设不占用耕地、林地，不涉及环保、水保</t>
        </is>
      </c>
      <c r="Z431" s="544" t="n"/>
    </row>
    <row r="432" ht="73" customFormat="1" customHeight="1" s="507">
      <c r="A432" s="151" t="n">
        <v>150</v>
      </c>
      <c r="B432" s="151" t="inlineStr">
        <is>
          <t>乡村建设行动</t>
        </is>
      </c>
      <c r="C432" s="151" t="inlineStr">
        <is>
          <t>农村基础设施</t>
        </is>
      </c>
      <c r="D432" s="151" t="inlineStr">
        <is>
          <t>农村供水保障设施建设</t>
        </is>
      </c>
      <c r="E432" s="151" t="inlineStr">
        <is>
          <t>老厂乡田尾巴村9组饮水巩固提升工程</t>
        </is>
      </c>
      <c r="F432" s="151" t="inlineStr">
        <is>
          <t>老厂乡</t>
        </is>
      </c>
      <c r="G432" s="151" t="inlineStr">
        <is>
          <t>田尾巴村</t>
        </is>
      </c>
      <c r="H432" s="151" t="inlineStr">
        <is>
          <t>新建</t>
        </is>
      </c>
      <c r="I432" s="523" t="inlineStr">
        <is>
          <t>安装DN20热镀锌管5600米。</t>
        </is>
      </c>
      <c r="J432" s="151">
        <f>K432+L432+M432</f>
        <v/>
      </c>
      <c r="K432" s="205" t="n">
        <v>13.6</v>
      </c>
      <c r="L432" s="151" t="n"/>
      <c r="M432" s="151" t="n"/>
      <c r="N432" s="523" t="inlineStr">
        <is>
          <t>工程建成后，进一步巩固提升饮水安全保障水平，提高人民生活水平，覆盖受益人口10户38人，其中脱贫户6户21人。</t>
        </is>
      </c>
      <c r="O432" s="523" t="n"/>
      <c r="P432" s="205" t="n">
        <v>38</v>
      </c>
      <c r="Q432" s="151" t="inlineStr">
        <is>
          <t>否</t>
        </is>
      </c>
      <c r="R432" s="151" t="inlineStr">
        <is>
          <t>否</t>
        </is>
      </c>
      <c r="S432" s="151" t="inlineStr">
        <is>
          <t>否</t>
        </is>
      </c>
      <c r="T432" s="151" t="inlineStr">
        <is>
          <t>会泽县水务局</t>
        </is>
      </c>
      <c r="U432" s="151" t="inlineStr">
        <is>
          <t>老厂乡人民政府</t>
        </is>
      </c>
      <c r="V432" s="151" t="inlineStr">
        <is>
          <t>是</t>
        </is>
      </c>
      <c r="W432" s="568" t="n">
        <v>46023</v>
      </c>
      <c r="X432" s="569" t="n">
        <v>46387</v>
      </c>
      <c r="Y432" s="366" t="inlineStr">
        <is>
          <t>项目不涉及耕地、用林、环保、水保及其他审批手续</t>
        </is>
      </c>
      <c r="Z432" s="544" t="n"/>
    </row>
    <row r="433" ht="102" customFormat="1" customHeight="1" s="507">
      <c r="A433" s="151" t="n">
        <v>151</v>
      </c>
      <c r="B433" s="151" t="inlineStr">
        <is>
          <t>乡村建设行动</t>
        </is>
      </c>
      <c r="C433" s="151" t="inlineStr">
        <is>
          <t>农村基础设施</t>
        </is>
      </c>
      <c r="D433" s="151" t="inlineStr">
        <is>
          <t>农村供水保障设施建设</t>
        </is>
      </c>
      <c r="E433" s="151" t="inlineStr">
        <is>
          <t>老厂乡播落卡村1、2组饮水巩固提升工程</t>
        </is>
      </c>
      <c r="F433" s="151" t="inlineStr">
        <is>
          <t>老厂乡</t>
        </is>
      </c>
      <c r="G433" s="151" t="inlineStr">
        <is>
          <t>播落卡村</t>
        </is>
      </c>
      <c r="H433" s="151" t="inlineStr">
        <is>
          <t>新建</t>
        </is>
      </c>
      <c r="I433" s="523" t="inlineStr">
        <is>
          <t>建设播落卡村委会200立方米水池1个，20立方米水池1个，上棚子10组至发土第1、第2小组修建入户饮水及灌溉水管DN40镀锌管14.5公里，保障周边农户生产生活用水和中药材灌溉用水。</t>
        </is>
      </c>
      <c r="J433" s="151">
        <f>K433+L433+M433</f>
        <v/>
      </c>
      <c r="K433" s="205" t="n">
        <v>85.3</v>
      </c>
      <c r="L433" s="151" t="n"/>
      <c r="M433" s="151" t="n"/>
      <c r="N433" s="523" t="inlineStr">
        <is>
          <t>工程建成后，进一步巩固提升饮水安全保障水平，提高人民生活水平，覆盖受益人口128户374人，其中脱贫户41户124人，“三类监测对象”8户25人。70头牛、120头羊、200头猪人畜饮水问题。</t>
        </is>
      </c>
      <c r="O433" s="523" t="n"/>
      <c r="P433" s="205" t="n">
        <v>374</v>
      </c>
      <c r="Q433" s="151" t="inlineStr">
        <is>
          <t>否</t>
        </is>
      </c>
      <c r="R433" s="151" t="inlineStr">
        <is>
          <t>否</t>
        </is>
      </c>
      <c r="S433" s="151" t="inlineStr">
        <is>
          <t>否</t>
        </is>
      </c>
      <c r="T433" s="151" t="inlineStr">
        <is>
          <t>会泽县水务局</t>
        </is>
      </c>
      <c r="U433" s="151" t="inlineStr">
        <is>
          <t>老厂乡人民政府</t>
        </is>
      </c>
      <c r="V433" s="151" t="inlineStr">
        <is>
          <t>是</t>
        </is>
      </c>
      <c r="W433" s="568" t="n">
        <v>46023</v>
      </c>
      <c r="X433" s="569" t="n">
        <v>46387</v>
      </c>
      <c r="Y433" s="519" t="inlineStr">
        <is>
          <t>水池不占用耕地、林地，不涉及环保、水保</t>
        </is>
      </c>
      <c r="Z433" s="544" t="n"/>
    </row>
    <row r="434" ht="92" customFormat="1" customHeight="1" s="507">
      <c r="A434" s="151" t="n">
        <v>152</v>
      </c>
      <c r="B434" s="151" t="inlineStr">
        <is>
          <t>乡村建设行动</t>
        </is>
      </c>
      <c r="C434" s="151" t="inlineStr">
        <is>
          <t>农村基础设施</t>
        </is>
      </c>
      <c r="D434" s="151" t="inlineStr">
        <is>
          <t>农村供水保障设施建设</t>
        </is>
      </c>
      <c r="E434" s="151" t="inlineStr">
        <is>
          <t>大桥乡地德卡村集中供水管网改造工程</t>
        </is>
      </c>
      <c r="F434" s="151" t="inlineStr">
        <is>
          <t>大桥乡</t>
        </is>
      </c>
      <c r="G434" s="151" t="inlineStr">
        <is>
          <t>地德卡村</t>
        </is>
      </c>
      <c r="H434" s="151" t="inlineStr">
        <is>
          <t>改建</t>
        </is>
      </c>
      <c r="I434" s="523" t="inlineStr">
        <is>
          <t>地德卡村集中供水管网改造，安装DN20PE―DN75PE管道58.3公里，新建水表井（闸阀井）200个，安装水表、闸阀及水龙头站管600套等。</t>
        </is>
      </c>
      <c r="J434" s="151">
        <f>K434+L434+M434</f>
        <v/>
      </c>
      <c r="K434" s="205" t="n">
        <v>96.3</v>
      </c>
      <c r="L434" s="151" t="n"/>
      <c r="M434" s="151" t="n"/>
      <c r="N434" s="523" t="inlineStr">
        <is>
          <t>工程建成后，进一步巩固提升饮水安全保障水平，提高人民生活水平，覆盖受益人口600户2378人，其中脱贫人口135户495人，“三类监测对象”13户39人。</t>
        </is>
      </c>
      <c r="O434" s="523" t="n"/>
      <c r="P434" s="205" t="n">
        <v>2378</v>
      </c>
      <c r="Q434" s="151" t="inlineStr">
        <is>
          <t>否</t>
        </is>
      </c>
      <c r="R434" s="151" t="inlineStr">
        <is>
          <t>否</t>
        </is>
      </c>
      <c r="S434" s="151" t="inlineStr">
        <is>
          <t>否</t>
        </is>
      </c>
      <c r="T434" s="151" t="inlineStr">
        <is>
          <t>会泽县水务局</t>
        </is>
      </c>
      <c r="U434" s="151" t="inlineStr">
        <is>
          <t>大桥乡人民政府</t>
        </is>
      </c>
      <c r="V434" s="151" t="inlineStr">
        <is>
          <t>是</t>
        </is>
      </c>
      <c r="W434" s="568" t="n">
        <v>46023</v>
      </c>
      <c r="X434" s="569" t="n">
        <v>46387</v>
      </c>
      <c r="Y434" s="366" t="inlineStr">
        <is>
          <t>管网改造，项目不涉及耕地、用林、环保、水保及其他审批手续</t>
        </is>
      </c>
      <c r="Z434" s="544" t="n"/>
    </row>
    <row r="435" ht="89" customFormat="1" customHeight="1" s="507">
      <c r="A435" s="151" t="n">
        <v>153</v>
      </c>
      <c r="B435" s="151" t="inlineStr">
        <is>
          <t>乡村建设行动</t>
        </is>
      </c>
      <c r="C435" s="151" t="inlineStr">
        <is>
          <t>农村基础设施</t>
        </is>
      </c>
      <c r="D435" s="151" t="inlineStr">
        <is>
          <t>农村供水保障设施建设</t>
        </is>
      </c>
      <c r="E435" s="151" t="inlineStr">
        <is>
          <t>大桥乡者米引水工程</t>
        </is>
      </c>
      <c r="F435" s="151" t="inlineStr">
        <is>
          <t>大桥乡</t>
        </is>
      </c>
      <c r="G435" s="151" t="inlineStr">
        <is>
          <t>者米村</t>
        </is>
      </c>
      <c r="H435" s="151" t="inlineStr">
        <is>
          <t>新建</t>
        </is>
      </c>
      <c r="I435" s="523" t="inlineStr">
        <is>
          <t>建设取水坝1座、取水池1个、沉砂过滤池1个，投资30万元；安装DN150引水主管9.1千米，投资180.5万元；安装DN100引水管2.5千米，投资33万元；安装闸阀井、排气阀、排砂阀等投资20万元。合计概算投资：263.5万元。</t>
        </is>
      </c>
      <c r="J435" s="151">
        <f>K435+L435+M435</f>
        <v/>
      </c>
      <c r="K435" s="205" t="n">
        <v>263.5</v>
      </c>
      <c r="L435" s="151" t="n"/>
      <c r="M435" s="151" t="n"/>
      <c r="N435" s="523" t="inlineStr">
        <is>
          <t>工程建成后，进一步巩固提升饮水安全保障水平，提高人民生活水平，覆盖受益人口2433户8330人，其中脱贫户759户2875人。</t>
        </is>
      </c>
      <c r="O435" s="523" t="n"/>
      <c r="P435" s="205" t="n">
        <v>8330</v>
      </c>
      <c r="Q435" s="151" t="inlineStr">
        <is>
          <t>否</t>
        </is>
      </c>
      <c r="R435" s="151" t="inlineStr">
        <is>
          <t>否</t>
        </is>
      </c>
      <c r="S435" s="151" t="inlineStr">
        <is>
          <t>否</t>
        </is>
      </c>
      <c r="T435" s="151" t="inlineStr">
        <is>
          <t>会泽县水务局</t>
        </is>
      </c>
      <c r="U435" s="151" t="inlineStr">
        <is>
          <t>大桥乡人民政府</t>
        </is>
      </c>
      <c r="V435" s="151" t="inlineStr">
        <is>
          <t>是</t>
        </is>
      </c>
      <c r="W435" s="568" t="n">
        <v>46023</v>
      </c>
      <c r="X435" s="569" t="n">
        <v>46387</v>
      </c>
      <c r="Y435" s="366" t="inlineStr">
        <is>
          <t>取水坝、水池不占用耕地、林地，不涉及环保、水保</t>
        </is>
      </c>
      <c r="Z435" s="544" t="n"/>
    </row>
    <row r="436" ht="90" customFormat="1" customHeight="1" s="507">
      <c r="A436" s="151" t="n">
        <v>154</v>
      </c>
      <c r="B436" s="151" t="inlineStr">
        <is>
          <t>乡村建设行动</t>
        </is>
      </c>
      <c r="C436" s="151" t="inlineStr">
        <is>
          <t>农村基础设施</t>
        </is>
      </c>
      <c r="D436" s="151" t="inlineStr">
        <is>
          <t>农村供水保障设施建设</t>
        </is>
      </c>
      <c r="E436" s="151" t="inlineStr">
        <is>
          <t>迤车镇台子村饮水巩固提升工程</t>
        </is>
      </c>
      <c r="F436" s="151" t="inlineStr">
        <is>
          <t>迤车镇</t>
        </is>
      </c>
      <c r="G436" s="151" t="inlineStr">
        <is>
          <t>台子村</t>
        </is>
      </c>
      <c r="H436" s="151" t="inlineStr">
        <is>
          <t>新建</t>
        </is>
      </c>
      <c r="I436" s="523" t="inlineStr">
        <is>
          <t>建设50立方米蓄水池2座，10.6万元；安装铺设供水管网67千米（Φ32PE管9千米，Φ25PE管38千米，Φ20PE管20千米），38.52万元；安装水表、站管、水龙头配套258套，2.58万元；减压阀2个，0.4万元。合计概算投资：52.1万元。</t>
        </is>
      </c>
      <c r="J436" s="151">
        <f>K436+L436+M436</f>
        <v/>
      </c>
      <c r="K436" s="205" t="n">
        <v>52.1</v>
      </c>
      <c r="L436" s="151" t="n"/>
      <c r="M436" s="151" t="n"/>
      <c r="N436" s="523" t="inlineStr">
        <is>
          <t>项目建成后产权归迤车镇人民政府，可进一步巩固提升饮水安全保障水平，提高人民生活水平，覆盖受益人口477户1575人，其中脱贫人口“三类监测对象”110户437人。</t>
        </is>
      </c>
      <c r="O436" s="523" t="n"/>
      <c r="P436" s="205" t="n">
        <v>1575</v>
      </c>
      <c r="Q436" s="151" t="inlineStr">
        <is>
          <t>否</t>
        </is>
      </c>
      <c r="R436" s="151" t="inlineStr">
        <is>
          <t>否</t>
        </is>
      </c>
      <c r="S436" s="151" t="inlineStr">
        <is>
          <t>否</t>
        </is>
      </c>
      <c r="T436" s="151" t="inlineStr">
        <is>
          <t>会泽县水务局</t>
        </is>
      </c>
      <c r="U436" s="151" t="inlineStr">
        <is>
          <t>迤车镇人民政府</t>
        </is>
      </c>
      <c r="V436" s="151" t="inlineStr">
        <is>
          <t>是</t>
        </is>
      </c>
      <c r="W436" s="568" t="n">
        <v>46023</v>
      </c>
      <c r="X436" s="569" t="n">
        <v>46387</v>
      </c>
      <c r="Y436" s="519" t="inlineStr">
        <is>
          <t>水池不占用耕地、林地，不涉及环保、水保</t>
        </is>
      </c>
      <c r="Z436" s="544" t="inlineStr">
        <is>
          <t>工程急需实施，属于省级监督反馈件</t>
        </is>
      </c>
    </row>
    <row r="437" ht="154" customFormat="1" customHeight="1" s="507">
      <c r="A437" s="151" t="n">
        <v>155</v>
      </c>
      <c r="B437" s="151" t="inlineStr">
        <is>
          <t>乡村建设行动</t>
        </is>
      </c>
      <c r="C437" s="151" t="inlineStr">
        <is>
          <t>农村基础设施</t>
        </is>
      </c>
      <c r="D437" s="151" t="inlineStr">
        <is>
          <t>农村供水保障设施建设</t>
        </is>
      </c>
      <c r="E437" s="151" t="inlineStr">
        <is>
          <t>迤车镇中河村饮水巩固提升工程</t>
        </is>
      </c>
      <c r="F437" s="151" t="inlineStr">
        <is>
          <t>迤车镇</t>
        </is>
      </c>
      <c r="G437" s="151" t="inlineStr">
        <is>
          <t>中河村</t>
        </is>
      </c>
      <c r="H437" s="151" t="inlineStr">
        <is>
          <t>新建</t>
        </is>
      </c>
      <c r="I437" s="523" t="inlineStr">
        <is>
          <t>建设100立方米蓄水池1座，8万元；维修150立方米蓄水池1座，1万元；安装铺设供水管网22千米〔DN80内涂塑外镀锌钢管（规格88.9×4，Q235B）9千米，Φ25PE管5千米、Φ32PE管3千米、Φ40PE管3千米、Φ50PE管3千米〕，119.65万元；配备加压设备1套（扬程50米，一用一备，配套电线电缆、管配件、压力表、流量计、PLC控制柜、自动控制系统等），6.2万元；新建镇墩40个，2.4万元；配套水表、站管及水龙头等243套，2.43万元。合计概算投资：139.68万元。</t>
        </is>
      </c>
      <c r="J437" s="151">
        <f>K437+L437+M437</f>
        <v/>
      </c>
      <c r="K437" s="205" t="n">
        <v>139.68</v>
      </c>
      <c r="L437" s="151" t="n"/>
      <c r="M437" s="151" t="n"/>
      <c r="N437" s="523" t="inlineStr">
        <is>
          <t>项目建成后产权归迤车镇人民政府，可进一步巩固提升饮水安全保障水平，提高人民生活水平，覆盖受益人口243户970人，其中脱贫人口“三类监测对象”58户239人。</t>
        </is>
      </c>
      <c r="O437" s="523" t="n"/>
      <c r="P437" s="205" t="n">
        <v>970</v>
      </c>
      <c r="Q437" s="151" t="inlineStr">
        <is>
          <t>否</t>
        </is>
      </c>
      <c r="R437" s="151" t="inlineStr">
        <is>
          <t>否</t>
        </is>
      </c>
      <c r="S437" s="151" t="inlineStr">
        <is>
          <t>否</t>
        </is>
      </c>
      <c r="T437" s="151" t="inlineStr">
        <is>
          <t>会泽县水务局</t>
        </is>
      </c>
      <c r="U437" s="151" t="inlineStr">
        <is>
          <t>迤车镇人民政府</t>
        </is>
      </c>
      <c r="V437" s="151" t="inlineStr">
        <is>
          <t>是</t>
        </is>
      </c>
      <c r="W437" s="568" t="n">
        <v>46023</v>
      </c>
      <c r="X437" s="569" t="n">
        <v>46387</v>
      </c>
      <c r="Y437" s="519" t="inlineStr">
        <is>
          <t>水池不占用耕地、林地，不涉及环保、水保</t>
        </is>
      </c>
      <c r="Z437" s="544" t="inlineStr">
        <is>
          <t>县级包案</t>
        </is>
      </c>
    </row>
    <row r="438" ht="104" customFormat="1" customHeight="1" s="507">
      <c r="A438" s="151" t="n">
        <v>156</v>
      </c>
      <c r="B438" s="151" t="inlineStr">
        <is>
          <t>乡村建设行动</t>
        </is>
      </c>
      <c r="C438" s="151" t="inlineStr">
        <is>
          <t>农村基础设施</t>
        </is>
      </c>
      <c r="D438" s="151" t="inlineStr">
        <is>
          <t>农村供水保障设施建设</t>
        </is>
      </c>
      <c r="E438" s="151" t="inlineStr">
        <is>
          <t>迤车镇梨园片区水厂饮水巩固提升工程</t>
        </is>
      </c>
      <c r="F438" s="151" t="inlineStr">
        <is>
          <t>迤车镇</t>
        </is>
      </c>
      <c r="G438" s="151" t="inlineStr">
        <is>
          <t>梨园村</t>
        </is>
      </c>
      <c r="H438" s="151" t="inlineStr">
        <is>
          <t>新建</t>
        </is>
      </c>
      <c r="I438" s="523" t="inlineStr">
        <is>
          <t>新建智能化水厂及配套附属设施900万元；安装铺设供水管网6千米〔DN100镀锌管6千米〕，97.9万元；新建镇墩30个，2.1万元。合计概算投资：1000万元。</t>
        </is>
      </c>
      <c r="J438" s="151">
        <f>K438+L438+M438</f>
        <v/>
      </c>
      <c r="K438" s="205" t="n">
        <v>500</v>
      </c>
      <c r="L438" s="151" t="n"/>
      <c r="M438" s="151" t="n"/>
      <c r="N438" s="523" t="inlineStr">
        <is>
          <t>项目建成后产权归迤车镇人民政府，可进一步巩固提升饮水安全保障水平，提高人民生活水平，覆盖受益人口5233户15754人，其中脱贫人口“三类监测对象”1133户3818人。</t>
        </is>
      </c>
      <c r="O438" s="523" t="n"/>
      <c r="P438" s="205" t="n">
        <v>15754</v>
      </c>
      <c r="Q438" s="151" t="inlineStr">
        <is>
          <t>否</t>
        </is>
      </c>
      <c r="R438" s="151" t="inlineStr">
        <is>
          <t>否</t>
        </is>
      </c>
      <c r="S438" s="151" t="inlineStr">
        <is>
          <t>否</t>
        </is>
      </c>
      <c r="T438" s="151" t="inlineStr">
        <is>
          <t>会泽县水务局</t>
        </is>
      </c>
      <c r="U438" s="151" t="inlineStr">
        <is>
          <t>迤车镇人民政府</t>
        </is>
      </c>
      <c r="V438" s="151" t="inlineStr">
        <is>
          <t>是</t>
        </is>
      </c>
      <c r="W438" s="568" t="n">
        <v>46023</v>
      </c>
      <c r="X438" s="569" t="n">
        <v>46387</v>
      </c>
      <c r="Y438" s="519" t="inlineStr">
        <is>
          <t>智能化水厂及配套附属设施在原水厂内建设</t>
        </is>
      </c>
      <c r="Z438" s="544" t="n"/>
    </row>
    <row r="439" ht="87" customFormat="1" customHeight="1" s="507">
      <c r="A439" s="151" t="n">
        <v>157</v>
      </c>
      <c r="B439" s="151" t="inlineStr">
        <is>
          <t>乡村建设行动</t>
        </is>
      </c>
      <c r="C439" s="151" t="inlineStr">
        <is>
          <t>农村基础设施</t>
        </is>
      </c>
      <c r="D439" s="151" t="inlineStr">
        <is>
          <t>农村供水保障设施建设</t>
        </is>
      </c>
      <c r="E439" s="151" t="inlineStr">
        <is>
          <t>迤车镇小米村饮水巩固提升工程</t>
        </is>
      </c>
      <c r="F439" s="151" t="inlineStr">
        <is>
          <t>迤车镇</t>
        </is>
      </c>
      <c r="G439" s="151" t="inlineStr">
        <is>
          <t>小米村</t>
        </is>
      </c>
      <c r="H439" s="151" t="inlineStr">
        <is>
          <t>新建</t>
        </is>
      </c>
      <c r="I439" s="523" t="inlineStr">
        <is>
          <t>建设2立方米取水池1个，0.4万元；安装铺设供水管网19千米〔DN32无缝钢管（壁厚5毫米）5千米，DN32镀锌管（壁厚4毫米）8千米，Φ25PE管3千米，Φ25PE管3千米〕，45.6万元；水表龙头站杆60套，0.96万元。合计概算投资：46.96万元。</t>
        </is>
      </c>
      <c r="J439" s="151">
        <f>K439+L439+M439</f>
        <v/>
      </c>
      <c r="K439" s="205" t="n">
        <v>46.96</v>
      </c>
      <c r="L439" s="151" t="n"/>
      <c r="M439" s="151" t="n"/>
      <c r="N439" s="523" t="inlineStr">
        <is>
          <t>项目建成后产权归迤车镇人民政府，可进一步巩固提升饮水安全保障水平，提高人民生活水平，覆盖受益人口53户201人，其中脱贫人口“三类监测对象”11户47人。</t>
        </is>
      </c>
      <c r="O439" s="523" t="n"/>
      <c r="P439" s="205" t="n">
        <v>201</v>
      </c>
      <c r="Q439" s="151" t="inlineStr">
        <is>
          <t>否</t>
        </is>
      </c>
      <c r="R439" s="151" t="inlineStr">
        <is>
          <t>否</t>
        </is>
      </c>
      <c r="S439" s="151" t="inlineStr">
        <is>
          <t>否</t>
        </is>
      </c>
      <c r="T439" s="151" t="inlineStr">
        <is>
          <t>会泽县水务局</t>
        </is>
      </c>
      <c r="U439" s="151" t="inlineStr">
        <is>
          <t>迤车镇人民政府</t>
        </is>
      </c>
      <c r="V439" s="151" t="inlineStr">
        <is>
          <t>是</t>
        </is>
      </c>
      <c r="W439" s="568" t="n">
        <v>46023</v>
      </c>
      <c r="X439" s="569" t="n">
        <v>46387</v>
      </c>
      <c r="Y439" s="366" t="inlineStr">
        <is>
          <t>项目不涉及耕地、用林、环保、水保及其他审批手续</t>
        </is>
      </c>
      <c r="Z439" s="544" t="n"/>
    </row>
    <row r="440" ht="249" customFormat="1" customHeight="1" s="507">
      <c r="A440" s="151" t="n">
        <v>158</v>
      </c>
      <c r="B440" s="151" t="inlineStr">
        <is>
          <t>乡村建设行动</t>
        </is>
      </c>
      <c r="C440" s="151" t="inlineStr">
        <is>
          <t>农村基础设施</t>
        </is>
      </c>
      <c r="D440" s="151" t="inlineStr">
        <is>
          <t>农村供水保障设施建设</t>
        </is>
      </c>
      <c r="E440" s="151" t="inlineStr">
        <is>
          <t>纸厂乡2026年饮水安全巩固提升项目建设</t>
        </is>
      </c>
      <c r="F440" s="151" t="inlineStr">
        <is>
          <t>纸厂乡</t>
        </is>
      </c>
      <c r="G440" s="151" t="inlineStr">
        <is>
          <t>大石板村纸厂村、罗别古村、江边村、鄢家村|、小路沟村</t>
        </is>
      </c>
      <c r="H440" s="151" t="inlineStr">
        <is>
          <t>新建</t>
        </is>
      </c>
      <c r="I440" s="562" t="inlineStr">
        <is>
          <t>大石板村小龙潭至何家湾小组安装DN40管550米；单价：50元/米，2.75万元。老深沟水源安装铁丝网200米，单价：350元/米，7万元。罗别古村在白岩脚小组、葛藤坡小组新建50立方米水箱2个。单价：1100元/立方米，11万元；水箱垫层（含钢筋制安）14.8立方米，单价：750元/立方米，1.11万元；安装PE32管600米，单价：8.3元/米，0.5万元。纸厂村海子小组新建50立方米水箱1个，单价：1100元/立方米，5.5万元；安装抽水泵2台，单价16000元/台，3.2万元，泵房8平方米，单价：1600元/平方米，1.28万元；安装DN25管1400米，单价：28元/米，3.92万元；水箱垫层（含钢筋制安）7.4立方米，单价：750元/立方米，0.55万元；抽水架电1项，单价：1.5万元；小路沟村在老棚子小组新建20立方米水箱1个，单价：1100元/立方米，2.2万元；PE25管500米，单价6.5元/米，0.32万元。水箱垫层（含钢筋制安）2.75立方米，单价：750元/立方米，0.21万元；鄢家村新建20立方米水箱3个，单价：单价：1100元/立方米，6.6万元；水箱垫层（含钢筋制安）8.25立方米，单价：750元/立方米，0.62万元；安装DN20管道2000米，单价：27元/米，5.4万元，DN15管道1000米，单价：22元/米，2.2万元，水表31块，100元/块，0.31万元。江边村旱谷地小组新建50立方米水箱1个，单价：1100元/立方米，5.5万元；水箱垫层（含钢筋制安）5.2立方米，单价：750元/立方米，0.39万元；安装DN20管道1500米（含法兰盘5套、排气阀3个），单价：23元/米，3.45万元。</t>
        </is>
      </c>
      <c r="J440" s="151">
        <f>K440+L440+M440</f>
        <v/>
      </c>
      <c r="K440" s="205" t="n">
        <v>65.51000000000001</v>
      </c>
      <c r="L440" s="151" t="n"/>
      <c r="M440" s="151" t="n"/>
      <c r="N440" s="523" t="inlineStr">
        <is>
          <t>工程建成后，进一步巩固提升饮水安全保障水平，提高人民生活水平，覆盖受益人口1510户5657人，其中脱贫人口“三类监测对象”57户254人。</t>
        </is>
      </c>
      <c r="O440" s="523" t="n"/>
      <c r="P440" s="205" t="n">
        <v>5657</v>
      </c>
      <c r="Q440" s="151" t="inlineStr">
        <is>
          <t>否</t>
        </is>
      </c>
      <c r="R440" s="151" t="inlineStr">
        <is>
          <t>否</t>
        </is>
      </c>
      <c r="S440" s="151" t="inlineStr">
        <is>
          <t>否</t>
        </is>
      </c>
      <c r="T440" s="151" t="inlineStr">
        <is>
          <t>会泽县水务局</t>
        </is>
      </c>
      <c r="U440" s="151" t="inlineStr">
        <is>
          <t>纸厂乡人民政府</t>
        </is>
      </c>
      <c r="V440" s="151" t="inlineStr">
        <is>
          <t>是</t>
        </is>
      </c>
      <c r="W440" s="568" t="n">
        <v>46082</v>
      </c>
      <c r="X440" s="569" t="n">
        <v>46357</v>
      </c>
      <c r="Y440" s="519" t="inlineStr">
        <is>
          <t>水池、水泵房不占用耕地、林地，不涉及环保、水保</t>
        </is>
      </c>
      <c r="Z440" s="544" t="n"/>
    </row>
    <row r="441" ht="111" customFormat="1" customHeight="1" s="507">
      <c r="A441" s="151" t="n">
        <v>159</v>
      </c>
      <c r="B441" s="151" t="inlineStr">
        <is>
          <t>乡村建设行动</t>
        </is>
      </c>
      <c r="C441" s="151" t="inlineStr">
        <is>
          <t>农村基础设施</t>
        </is>
      </c>
      <c r="D441" s="151" t="inlineStr">
        <is>
          <t>农村供水保障设施建设</t>
        </is>
      </c>
      <c r="E441" s="151" t="inlineStr">
        <is>
          <t>马路乡脚泥水厂工程</t>
        </is>
      </c>
      <c r="F441" s="151" t="inlineStr">
        <is>
          <t>马路乡</t>
        </is>
      </c>
      <c r="G441" s="151" t="inlineStr">
        <is>
          <t>脚泥村、老铜店村</t>
        </is>
      </c>
      <c r="H441" s="151" t="inlineStr">
        <is>
          <t>新建</t>
        </is>
      </c>
      <c r="I441" s="523" t="inlineStr">
        <is>
          <t>建设6万方小塘坝一座，建设处理能力为200立方米/天的水厂1座（包括一体化水处理设备、100立方米清水池、泵站等各一座），建设100立方米蓄水池8座，建设主管网及入户管网46千米。概算投资1200万元。</t>
        </is>
      </c>
      <c r="J441" s="151">
        <f>K441+L441+M441</f>
        <v/>
      </c>
      <c r="K441" s="205" t="n">
        <v>600</v>
      </c>
      <c r="L441" s="151" t="n"/>
      <c r="M441" s="151" t="n"/>
      <c r="N441" s="523" t="inlineStr">
        <is>
          <t>工程建成后，进一步巩固提升饮水安全保障水平，提高人民生活水平，覆盖受益人口970户3204人的饮水安全，其中脱贫不稳定户、边缘易致贫户、其他农村低收入群体29户110人的饮水安全。</t>
        </is>
      </c>
      <c r="O441" s="523" t="n"/>
      <c r="P441" s="205" t="n">
        <v>3204</v>
      </c>
      <c r="Q441" s="151" t="inlineStr">
        <is>
          <t>否</t>
        </is>
      </c>
      <c r="R441" s="151" t="inlineStr">
        <is>
          <t>否</t>
        </is>
      </c>
      <c r="S441" s="151" t="inlineStr">
        <is>
          <t>否</t>
        </is>
      </c>
      <c r="T441" s="151" t="inlineStr">
        <is>
          <t>会泽县水务局</t>
        </is>
      </c>
      <c r="U441" s="151" t="inlineStr">
        <is>
          <t>马路乡人民政府</t>
        </is>
      </c>
      <c r="V441" s="151" t="inlineStr">
        <is>
          <t>是</t>
        </is>
      </c>
      <c r="W441" s="568" t="n">
        <v>46023</v>
      </c>
      <c r="X441" s="569" t="n">
        <v>46387</v>
      </c>
      <c r="Y441" s="151" t="n"/>
      <c r="Z441" s="544" t="n"/>
    </row>
    <row r="442" ht="101" customFormat="1" customHeight="1" s="507">
      <c r="A442" s="151" t="n">
        <v>160</v>
      </c>
      <c r="B442" s="151" t="inlineStr">
        <is>
          <t>乡村建设行动</t>
        </is>
      </c>
      <c r="C442" s="151" t="inlineStr">
        <is>
          <t>农村基础设施</t>
        </is>
      </c>
      <c r="D442" s="151" t="inlineStr">
        <is>
          <t>农村供水保障设施建设</t>
        </is>
      </c>
      <c r="E442" s="151" t="inlineStr">
        <is>
          <t>马路乡湾寨村提水工程</t>
        </is>
      </c>
      <c r="F442" s="151" t="inlineStr">
        <is>
          <t>马路乡</t>
        </is>
      </c>
      <c r="G442" s="151" t="inlineStr">
        <is>
          <t>弯弯寨村</t>
        </is>
      </c>
      <c r="H442" s="151" t="inlineStr">
        <is>
          <t>新建</t>
        </is>
      </c>
      <c r="I442" s="523" t="inlineStr">
        <is>
          <t>新建取水工程1座，架设提水管网4.69千米，建设处理能力为100立方米/天的水厂1座（包括一体化水处理设备、100立方米清水池、泵站等各一座），建设200立方米水池4座，架设入户管道10.22千米，配套计量设施146套。总投资333.8万元。</t>
        </is>
      </c>
      <c r="J442" s="151">
        <f>K442+L442+M442</f>
        <v/>
      </c>
      <c r="K442" s="205" t="n">
        <v>166.9</v>
      </c>
      <c r="L442" s="151" t="n"/>
      <c r="M442" s="151" t="n"/>
      <c r="N442" s="523" t="inlineStr">
        <is>
          <t>工程建成后，进一步巩固提升饮水安全保障水平，提高人民生活水平，覆盖受益人口146户560人的饮水安全，其中脱贫不稳定户、边缘易致贫户、其他农村低收入群体11户42人的饮水安全。</t>
        </is>
      </c>
      <c r="O442" s="523" t="n"/>
      <c r="P442" s="205" t="n">
        <v>560</v>
      </c>
      <c r="Q442" s="151" t="inlineStr">
        <is>
          <t>否</t>
        </is>
      </c>
      <c r="R442" s="151" t="inlineStr">
        <is>
          <t>否</t>
        </is>
      </c>
      <c r="S442" s="151" t="inlineStr">
        <is>
          <t>否</t>
        </is>
      </c>
      <c r="T442" s="151" t="inlineStr">
        <is>
          <t>会泽县水务局</t>
        </is>
      </c>
      <c r="U442" s="151" t="inlineStr">
        <is>
          <t>马路乡人民政府</t>
        </is>
      </c>
      <c r="V442" s="151" t="inlineStr">
        <is>
          <t>是</t>
        </is>
      </c>
      <c r="W442" s="568" t="n">
        <v>46023</v>
      </c>
      <c r="X442" s="569" t="n">
        <v>46387</v>
      </c>
      <c r="Y442" s="366" t="inlineStr">
        <is>
          <t>水池、水泵房不占用耕地、林地，不涉及环保、水保</t>
        </is>
      </c>
      <c r="Z442" s="544" t="inlineStr">
        <is>
          <t>受高铁影响失水项目</t>
        </is>
      </c>
    </row>
    <row r="443" ht="104" customFormat="1" customHeight="1" s="507">
      <c r="A443" s="151" t="n">
        <v>161</v>
      </c>
      <c r="B443" s="151" t="inlineStr">
        <is>
          <t>乡村建设行动</t>
        </is>
      </c>
      <c r="C443" s="151" t="inlineStr">
        <is>
          <t>农村基础设施</t>
        </is>
      </c>
      <c r="D443" s="151" t="inlineStr">
        <is>
          <t>农村供水保障设施建设</t>
        </is>
      </c>
      <c r="E443" s="151" t="inlineStr">
        <is>
          <t>马路乡荒田村人畜饮水工程</t>
        </is>
      </c>
      <c r="F443" s="151" t="inlineStr">
        <is>
          <t>马路乡</t>
        </is>
      </c>
      <c r="G443" s="151" t="inlineStr">
        <is>
          <t>荒田村</t>
        </is>
      </c>
      <c r="H443" s="151" t="inlineStr">
        <is>
          <t>新建</t>
        </is>
      </c>
      <c r="I443" s="523" t="inlineStr">
        <is>
          <t>荒田村姚家山小组100立方米水池2个，姚兴云门口至康少能门口安装DN50镀锌钢管5公里。</t>
        </is>
      </c>
      <c r="J443" s="151">
        <f>K443+L443+M443</f>
        <v/>
      </c>
      <c r="K443" s="205" t="n">
        <v>50</v>
      </c>
      <c r="L443" s="151" t="n"/>
      <c r="M443" s="151" t="n"/>
      <c r="N443" s="523" t="inlineStr">
        <is>
          <t>工程建成后，进一步巩固提升饮水安全保障水平，提高人民生活水平，覆盖受益人口39户162人，其中脱贫人口31户123人，“三类监测对象”2户5人。</t>
        </is>
      </c>
      <c r="O443" s="523" t="n"/>
      <c r="P443" s="205" t="n">
        <v>162</v>
      </c>
      <c r="Q443" s="151" t="inlineStr">
        <is>
          <t>否</t>
        </is>
      </c>
      <c r="R443" s="151" t="inlineStr">
        <is>
          <t>否</t>
        </is>
      </c>
      <c r="S443" s="151" t="inlineStr">
        <is>
          <t>否</t>
        </is>
      </c>
      <c r="T443" s="151" t="inlineStr">
        <is>
          <t>会泽县水务局</t>
        </is>
      </c>
      <c r="U443" s="151" t="inlineStr">
        <is>
          <t>马路乡人民政府</t>
        </is>
      </c>
      <c r="V443" s="151" t="inlineStr">
        <is>
          <t>是</t>
        </is>
      </c>
      <c r="W443" s="568" t="n">
        <v>46023</v>
      </c>
      <c r="X443" s="569" t="n">
        <v>46387</v>
      </c>
      <c r="Y443" s="366" t="inlineStr">
        <is>
          <t>水池、水泵房不占用耕地、林地，不涉及环保、水保</t>
        </is>
      </c>
      <c r="Z443" s="544" t="n"/>
    </row>
    <row r="444" ht="104" customFormat="1" customHeight="1" s="507">
      <c r="A444" s="151" t="n">
        <v>162</v>
      </c>
      <c r="B444" s="151" t="inlineStr">
        <is>
          <t>乡村建设行动</t>
        </is>
      </c>
      <c r="C444" s="151" t="inlineStr">
        <is>
          <t>农村基础设施</t>
        </is>
      </c>
      <c r="D444" s="151" t="inlineStr">
        <is>
          <t>农村供水保障设施建设</t>
        </is>
      </c>
      <c r="E444" s="151" t="inlineStr">
        <is>
          <t>马路乡尖山村大院子小组管网配套工程</t>
        </is>
      </c>
      <c r="F444" s="151" t="inlineStr">
        <is>
          <t>马路乡</t>
        </is>
      </c>
      <c r="G444" s="151" t="inlineStr">
        <is>
          <t>尖山村</t>
        </is>
      </c>
      <c r="H444" s="151" t="inlineStr">
        <is>
          <t>新建</t>
        </is>
      </c>
      <c r="I444" s="523" t="inlineStr">
        <is>
          <t>30立方304不锈钢水箱（含C30钢筋混凝土基础、含材料二次搬运费、含配件）1座；DN50内外涂塑钢管（壁厚2.75毫米，2.0MPa）1650米；DN20内外涂塑钢管（壁厚2.75毫米，1.6MPa）4100米；DN20旋翼式普通水表（含截止阀、防盗阀）81套；水表井81套。</t>
        </is>
      </c>
      <c r="J444" s="151">
        <f>K444+L444+M444</f>
        <v/>
      </c>
      <c r="K444" s="205" t="n">
        <v>32</v>
      </c>
      <c r="L444" s="151" t="n"/>
      <c r="M444" s="151" t="n"/>
      <c r="N444" s="523" t="inlineStr">
        <is>
          <t>工程建成后，进一步巩固提升饮水安全保障水平，提高人民生活水平，覆盖受益人口81户316人的饮水安全，其中脱贫不稳定户、边缘易致贫户、其他农村低收入群体6户21人的饮水安全。</t>
        </is>
      </c>
      <c r="O444" s="523" t="n"/>
      <c r="P444" s="205" t="n">
        <v>316</v>
      </c>
      <c r="Q444" s="151" t="inlineStr">
        <is>
          <t>否</t>
        </is>
      </c>
      <c r="R444" s="151" t="inlineStr">
        <is>
          <t>否</t>
        </is>
      </c>
      <c r="S444" s="151" t="inlineStr">
        <is>
          <t>否</t>
        </is>
      </c>
      <c r="T444" s="151" t="inlineStr">
        <is>
          <t>会泽县水务局</t>
        </is>
      </c>
      <c r="U444" s="151" t="inlineStr">
        <is>
          <t>马路乡人民政府</t>
        </is>
      </c>
      <c r="V444" s="151" t="inlineStr">
        <is>
          <t>是</t>
        </is>
      </c>
      <c r="W444" s="568" t="inlineStr">
        <is>
          <t>2026年1月</t>
        </is>
      </c>
      <c r="X444" s="569" t="inlineStr">
        <is>
          <t>2026年12月</t>
        </is>
      </c>
      <c r="Y444" s="366" t="n"/>
      <c r="Z444" s="544" t="n"/>
    </row>
    <row r="445" ht="86" customFormat="1" customHeight="1" s="507">
      <c r="A445" s="151" t="n">
        <v>163</v>
      </c>
      <c r="B445" s="151" t="inlineStr">
        <is>
          <t>乡村建设行动</t>
        </is>
      </c>
      <c r="C445" s="151" t="inlineStr">
        <is>
          <t>农村基础设施</t>
        </is>
      </c>
      <c r="D445" s="151" t="inlineStr">
        <is>
          <t>农村供水保障设施建设</t>
        </is>
      </c>
      <c r="E445" s="151" t="inlineStr">
        <is>
          <t>火红乡冒沙井村背非卡提水工程</t>
        </is>
      </c>
      <c r="F445" s="151" t="inlineStr">
        <is>
          <t>火红乡</t>
        </is>
      </c>
      <c r="G445" s="151" t="inlineStr">
        <is>
          <t>冒沙井村</t>
        </is>
      </c>
      <c r="H445" s="151" t="inlineStr">
        <is>
          <t>新建</t>
        </is>
      </c>
      <c r="I445" s="562" t="inlineStr">
        <is>
          <t>取水坝2座，200米扬程水泵2台，Φ75管2000米，Φ50管1500米，Φ25管8000米，40立方米水池1座，24平方米管泵1间，100千瓦变压器1台，10kv电线500米，水表120套。</t>
        </is>
      </c>
      <c r="J445" s="151">
        <f>K445+L445+M445</f>
        <v/>
      </c>
      <c r="K445" s="205" t="n">
        <v>48.72</v>
      </c>
      <c r="L445" s="151" t="n"/>
      <c r="M445" s="151" t="n"/>
      <c r="N445" s="523" t="inlineStr">
        <is>
          <t>工程建成后，进一步巩固提升饮水安全保障水平，提高人民生活水平，覆盖受益人口210户1256人，其中脱贫人口“三类监测对象”101户597人。</t>
        </is>
      </c>
      <c r="O445" s="523" t="n"/>
      <c r="P445" s="205" t="n">
        <v>1256</v>
      </c>
      <c r="Q445" s="151" t="inlineStr">
        <is>
          <t>否</t>
        </is>
      </c>
      <c r="R445" s="151" t="inlineStr">
        <is>
          <t>否</t>
        </is>
      </c>
      <c r="S445" s="151" t="inlineStr">
        <is>
          <t>否</t>
        </is>
      </c>
      <c r="T445" s="151" t="inlineStr">
        <is>
          <t>会泽县水务局</t>
        </is>
      </c>
      <c r="U445" s="151" t="inlineStr">
        <is>
          <t>火红乡人民政府</t>
        </is>
      </c>
      <c r="V445" s="151" t="inlineStr">
        <is>
          <t>是</t>
        </is>
      </c>
      <c r="W445" s="568" t="n">
        <v>46023</v>
      </c>
      <c r="X445" s="569" t="n">
        <v>46387</v>
      </c>
      <c r="Y445" s="366" t="inlineStr">
        <is>
          <t>取水坝、水池不占用耕地、林地，不涉及环保、水保</t>
        </is>
      </c>
      <c r="Z445" s="544" t="n"/>
    </row>
    <row r="446" ht="87" customFormat="1" customHeight="1" s="507">
      <c r="A446" s="151" t="n">
        <v>164</v>
      </c>
      <c r="B446" s="151" t="inlineStr">
        <is>
          <t>乡村建设行动</t>
        </is>
      </c>
      <c r="C446" s="151" t="inlineStr">
        <is>
          <t>农村基础设施</t>
        </is>
      </c>
      <c r="D446" s="151" t="inlineStr">
        <is>
          <t>农村供水保障设施建设</t>
        </is>
      </c>
      <c r="E446" s="151" t="inlineStr">
        <is>
          <t>火红乡岩脚村饮水安全巩固提升工程</t>
        </is>
      </c>
      <c r="F446" s="151" t="inlineStr">
        <is>
          <t>火红乡</t>
        </is>
      </c>
      <c r="G446" s="151" t="inlineStr">
        <is>
          <t>岩脚村</t>
        </is>
      </c>
      <c r="H446" s="151" t="inlineStr">
        <is>
          <t>新建</t>
        </is>
      </c>
      <c r="I446" s="523" t="inlineStr">
        <is>
          <t>新建100立方米水池1座，设置1个取水点，安装DN32管道1千米，投入12万元；坪子、坝口、闸塘3个小组安装PE50管2500米，PE32管9000米，新建取水池1座。</t>
        </is>
      </c>
      <c r="J446" s="151">
        <f>K446+L446+M446</f>
        <v/>
      </c>
      <c r="K446" s="205" t="n">
        <v>27</v>
      </c>
      <c r="L446" s="151" t="n"/>
      <c r="M446" s="151" t="n"/>
      <c r="N446" s="523" t="inlineStr">
        <is>
          <t>项目建成后，可进一步巩固提升饮水安全保障水平，提高人民生活水平，覆盖受益人口341户1103人，其中脱贫人口“三类监测对象”155户659人。</t>
        </is>
      </c>
      <c r="O446" s="523" t="n"/>
      <c r="P446" s="205" t="n">
        <v>1103</v>
      </c>
      <c r="Q446" s="151" t="inlineStr">
        <is>
          <t>否</t>
        </is>
      </c>
      <c r="R446" s="151" t="inlineStr">
        <is>
          <t>否</t>
        </is>
      </c>
      <c r="S446" s="151" t="inlineStr">
        <is>
          <t>否</t>
        </is>
      </c>
      <c r="T446" s="151" t="inlineStr">
        <is>
          <t>会泽县水务局</t>
        </is>
      </c>
      <c r="U446" s="151" t="inlineStr">
        <is>
          <t>火红乡人民政府</t>
        </is>
      </c>
      <c r="V446" s="151" t="inlineStr">
        <is>
          <t>是</t>
        </is>
      </c>
      <c r="W446" s="568" t="n">
        <v>46023</v>
      </c>
      <c r="X446" s="569" t="n">
        <v>46387</v>
      </c>
      <c r="Y446" s="366" t="inlineStr">
        <is>
          <t>水池不占用耕地、林地，不涉及环保、水保</t>
        </is>
      </c>
      <c r="Z446" s="544" t="n"/>
    </row>
    <row r="447" ht="84" customFormat="1" customHeight="1" s="507">
      <c r="A447" s="151" t="n">
        <v>165</v>
      </c>
      <c r="B447" s="151" t="inlineStr">
        <is>
          <t>乡村建设行动</t>
        </is>
      </c>
      <c r="C447" s="151" t="inlineStr">
        <is>
          <t>农村基础设施</t>
        </is>
      </c>
      <c r="D447" s="151" t="inlineStr">
        <is>
          <t>农村供水保障设施建设</t>
        </is>
      </c>
      <c r="E447" s="151" t="inlineStr">
        <is>
          <t>火红乡下长海子水库补水管道工程</t>
        </is>
      </c>
      <c r="F447" s="151" t="inlineStr">
        <is>
          <t>火红乡</t>
        </is>
      </c>
      <c r="G447" s="151" t="inlineStr">
        <is>
          <t>柴山村</t>
        </is>
      </c>
      <c r="H447" s="151" t="inlineStr">
        <is>
          <t>新建</t>
        </is>
      </c>
      <c r="I447" s="523" t="inlineStr">
        <is>
          <t>安装Φ200PE管1000米。</t>
        </is>
      </c>
      <c r="J447" s="151">
        <f>K447+L447+M447</f>
        <v/>
      </c>
      <c r="K447" s="205" t="n">
        <v>20</v>
      </c>
      <c r="L447" s="151" t="n"/>
      <c r="M447" s="151" t="n"/>
      <c r="N447" s="523" t="inlineStr">
        <is>
          <t>项目建成后，可进一步巩固提升饮水安全保障水平，提高人民生活水平，覆盖受益人口110户461人，其中脱贫人口“三类监测对象”53户295人。</t>
        </is>
      </c>
      <c r="O447" s="523" t="n"/>
      <c r="P447" s="205" t="n">
        <v>461</v>
      </c>
      <c r="Q447" s="151" t="inlineStr">
        <is>
          <t>否</t>
        </is>
      </c>
      <c r="R447" s="151" t="inlineStr">
        <is>
          <t>否</t>
        </is>
      </c>
      <c r="S447" s="151" t="inlineStr">
        <is>
          <t>否</t>
        </is>
      </c>
      <c r="T447" s="151" t="inlineStr">
        <is>
          <t>会泽县水务局</t>
        </is>
      </c>
      <c r="U447" s="151" t="inlineStr">
        <is>
          <t>火红乡人民政府</t>
        </is>
      </c>
      <c r="V447" s="151" t="inlineStr">
        <is>
          <t>是</t>
        </is>
      </c>
      <c r="W447" s="568" t="n">
        <v>46023</v>
      </c>
      <c r="X447" s="569" t="n">
        <v>46387</v>
      </c>
      <c r="Y447" s="366" t="inlineStr">
        <is>
          <t>项目不涉及耕地、用林、环保、水保及其他审批手续</t>
        </is>
      </c>
      <c r="Z447" s="544" t="n"/>
    </row>
    <row r="448" ht="84" customFormat="1" customHeight="1" s="507">
      <c r="A448" s="151" t="n">
        <v>166</v>
      </c>
      <c r="B448" s="151" t="inlineStr">
        <is>
          <t>乡村建设行动</t>
        </is>
      </c>
      <c r="C448" s="151" t="inlineStr">
        <is>
          <t>农村基础设施</t>
        </is>
      </c>
      <c r="D448" s="151" t="inlineStr">
        <is>
          <t>农村供水保障设施建设</t>
        </is>
      </c>
      <c r="E448" s="151" t="inlineStr">
        <is>
          <t>火红乡人饮水窖建设项目</t>
        </is>
      </c>
      <c r="F448" s="151" t="inlineStr">
        <is>
          <t>火红乡</t>
        </is>
      </c>
      <c r="G448" s="151" t="inlineStr">
        <is>
          <t>桥边等18个村</t>
        </is>
      </c>
      <c r="H448" s="151" t="inlineStr">
        <is>
          <t>新建</t>
        </is>
      </c>
      <c r="I448" s="523" t="inlineStr">
        <is>
          <t>建设人饮水窖110个，4000元/个，合计概算投资：44万元。</t>
        </is>
      </c>
      <c r="J448" s="151">
        <f>K448+L448+M448</f>
        <v/>
      </c>
      <c r="K448" s="205" t="n">
        <v>44</v>
      </c>
      <c r="L448" s="151" t="n"/>
      <c r="M448" s="151" t="n"/>
      <c r="N448" s="523" t="inlineStr">
        <is>
          <t>项目建成后，可进一步巩固提升饮水安全保障水平，提高人民生活水平，覆盖受益人口110户509人，其中脱贫人口“三类监测对象”82户346人。</t>
        </is>
      </c>
      <c r="O448" s="523" t="n"/>
      <c r="P448" s="205" t="n">
        <v>509</v>
      </c>
      <c r="Q448" s="151" t="inlineStr">
        <is>
          <t>是</t>
        </is>
      </c>
      <c r="R448" s="151" t="inlineStr">
        <is>
          <t>否</t>
        </is>
      </c>
      <c r="S448" s="151" t="inlineStr">
        <is>
          <t>否</t>
        </is>
      </c>
      <c r="T448" s="151" t="inlineStr">
        <is>
          <t>会泽县水务局</t>
        </is>
      </c>
      <c r="U448" s="151" t="inlineStr">
        <is>
          <t>火红乡人民政府</t>
        </is>
      </c>
      <c r="V448" s="151" t="inlineStr">
        <is>
          <t>是</t>
        </is>
      </c>
      <c r="W448" s="568" t="n">
        <v>46023</v>
      </c>
      <c r="X448" s="569" t="n">
        <v>46387</v>
      </c>
      <c r="Y448" s="366" t="inlineStr">
        <is>
          <t>项目不涉及耕地、用林、环保、水保及其他审批手续</t>
        </is>
      </c>
      <c r="Z448" s="544" t="n"/>
    </row>
    <row r="449" ht="84" customFormat="1" customHeight="1" s="507">
      <c r="A449" s="151" t="n">
        <v>167</v>
      </c>
      <c r="B449" s="151" t="inlineStr">
        <is>
          <t>乡村建设行动</t>
        </is>
      </c>
      <c r="C449" s="151" t="inlineStr">
        <is>
          <t>农村基础设施</t>
        </is>
      </c>
      <c r="D449" s="151" t="inlineStr">
        <is>
          <t>农村供水保障设施建设</t>
        </is>
      </c>
      <c r="E449" s="151" t="inlineStr">
        <is>
          <t>火红乡马蹄踏塘坝防渗处理工程</t>
        </is>
      </c>
      <c r="F449" s="151" t="inlineStr">
        <is>
          <t>火红乡</t>
        </is>
      </c>
      <c r="G449" s="151" t="inlineStr">
        <is>
          <t>冬瓜林村</t>
        </is>
      </c>
      <c r="H449" s="151" t="inlineStr">
        <is>
          <t>新建</t>
        </is>
      </c>
      <c r="I449" s="523" t="inlineStr">
        <is>
          <t>坝体帷幕灌浆，库盆清淤20000立方米，铺设土工膜。</t>
        </is>
      </c>
      <c r="J449" s="151">
        <f>K449+L449+M449</f>
        <v/>
      </c>
      <c r="K449" s="205" t="n">
        <v>140</v>
      </c>
      <c r="L449" s="151" t="n"/>
      <c r="M449" s="151" t="n"/>
      <c r="N449" s="523" t="inlineStr">
        <is>
          <t>项目建成后，可进一步巩固提升饮水安全保障水平，提高人民生活水平，覆盖受益人口639户2172人，其中脱贫人口“三类监测对象”357户1213人。</t>
        </is>
      </c>
      <c r="O449" s="523" t="n"/>
      <c r="P449" s="205" t="n">
        <v>2172</v>
      </c>
      <c r="Q449" s="151" t="inlineStr">
        <is>
          <t>否</t>
        </is>
      </c>
      <c r="R449" s="151" t="inlineStr">
        <is>
          <t>否</t>
        </is>
      </c>
      <c r="S449" s="151" t="inlineStr">
        <is>
          <t>否</t>
        </is>
      </c>
      <c r="T449" s="151" t="inlineStr">
        <is>
          <t>会泽县水务局</t>
        </is>
      </c>
      <c r="U449" s="151" t="inlineStr">
        <is>
          <t>火红乡人民政府</t>
        </is>
      </c>
      <c r="V449" s="151" t="inlineStr">
        <is>
          <t>是</t>
        </is>
      </c>
      <c r="W449" s="568" t="n">
        <v>46023</v>
      </c>
      <c r="X449" s="569" t="n">
        <v>46387</v>
      </c>
      <c r="Y449" s="366" t="inlineStr">
        <is>
          <t>项目不涉及耕地、用林、环保、水保及其他审批手续</t>
        </is>
      </c>
      <c r="Z449" s="544" t="n"/>
    </row>
    <row r="450" ht="85" customFormat="1" customHeight="1" s="507">
      <c r="A450" s="151" t="n">
        <v>168</v>
      </c>
      <c r="B450" s="151" t="inlineStr">
        <is>
          <t>乡村建设行动</t>
        </is>
      </c>
      <c r="C450" s="151" t="inlineStr">
        <is>
          <t>农村基础设施</t>
        </is>
      </c>
      <c r="D450" s="151" t="inlineStr">
        <is>
          <t>农村供水保障设施建设</t>
        </is>
      </c>
      <c r="E450" s="151" t="inlineStr">
        <is>
          <t>火红乡桥边村水池建设项目</t>
        </is>
      </c>
      <c r="F450" s="151" t="inlineStr">
        <is>
          <t>火红乡</t>
        </is>
      </c>
      <c r="G450" s="151" t="inlineStr">
        <is>
          <t>桥边村</t>
        </is>
      </c>
      <c r="H450" s="151" t="inlineStr">
        <is>
          <t>新建</t>
        </is>
      </c>
      <c r="I450" s="523" t="inlineStr">
        <is>
          <t>新建1000立方米水池1个，安装DN200螺旋焊管1000米，DN150热镀锌钢管2000米。</t>
        </is>
      </c>
      <c r="J450" s="151">
        <f>K450+L450+M450</f>
        <v/>
      </c>
      <c r="K450" s="205" t="n">
        <v>121</v>
      </c>
      <c r="L450" s="151" t="n"/>
      <c r="M450" s="151" t="n"/>
      <c r="N450" s="523" t="inlineStr">
        <is>
          <t>项目建成后，可进一步巩固提升饮水安全保障水平，提高人民生活水平，覆盖受益人口227户794人，其中脱贫人口“三类监测对象”81户202人。</t>
        </is>
      </c>
      <c r="O450" s="523" t="n"/>
      <c r="P450" s="205" t="n">
        <v>794</v>
      </c>
      <c r="Q450" s="151" t="inlineStr">
        <is>
          <t>否</t>
        </is>
      </c>
      <c r="R450" s="151" t="inlineStr">
        <is>
          <t>否</t>
        </is>
      </c>
      <c r="S450" s="151" t="inlineStr">
        <is>
          <t>否</t>
        </is>
      </c>
      <c r="T450" s="151" t="inlineStr">
        <is>
          <t>会泽县水务局</t>
        </is>
      </c>
      <c r="U450" s="151" t="inlineStr">
        <is>
          <t>火红乡人民政府</t>
        </is>
      </c>
      <c r="V450" s="151" t="inlineStr">
        <is>
          <t>是</t>
        </is>
      </c>
      <c r="W450" s="568" t="n">
        <v>46023</v>
      </c>
      <c r="X450" s="569" t="n">
        <v>46387</v>
      </c>
      <c r="Y450" s="366" t="inlineStr">
        <is>
          <t>水池不占用耕地、林地，不涉及环保、水保</t>
        </is>
      </c>
      <c r="Z450" s="544" t="n"/>
    </row>
    <row r="451" ht="96" customFormat="1" customHeight="1" s="507">
      <c r="A451" s="151" t="n">
        <v>169</v>
      </c>
      <c r="B451" s="151" t="inlineStr">
        <is>
          <t>乡村建设行动</t>
        </is>
      </c>
      <c r="C451" s="151" t="inlineStr">
        <is>
          <t>农村基础设施</t>
        </is>
      </c>
      <c r="D451" s="151" t="inlineStr">
        <is>
          <t>农村供水保障设施建设</t>
        </is>
      </c>
      <c r="E451" s="151" t="inlineStr">
        <is>
          <t>乐业镇长岭片区供水水源工程</t>
        </is>
      </c>
      <c r="F451" s="151" t="inlineStr">
        <is>
          <t>乐业镇</t>
        </is>
      </c>
      <c r="G451" s="151" t="inlineStr">
        <is>
          <t>曾家村</t>
        </is>
      </c>
      <c r="H451" s="151" t="inlineStr">
        <is>
          <t>新建</t>
        </is>
      </c>
      <c r="I451" s="523" t="inlineStr">
        <is>
          <t>新建配水池50立方米、穿孔旋流沉淀池200立方米、无阀滤池120立方米、清水池1300立方米；安装净水处理自控系统1套、监控设备1套；新建物资库房100平方米、泵房25平方米、加药消毒间60平方米；架设电力线路、管道安装及其它附属设施。合计概算投资：650万元。</t>
        </is>
      </c>
      <c r="J451" s="151">
        <f>K451+L451+M451</f>
        <v/>
      </c>
      <c r="K451" s="205" t="n">
        <v>350</v>
      </c>
      <c r="L451" s="151" t="n"/>
      <c r="M451" s="151" t="n"/>
      <c r="N451" s="523" t="inlineStr">
        <is>
          <t>工程建成后，进一步补齐农村供水设施短板，巩固提升饮水安全保障水平，提高人民生活水平，覆盖受益人口3310户10129人。其中脱贫人口“三类监测对象”94户357人。</t>
        </is>
      </c>
      <c r="O451" s="523" t="n"/>
      <c r="P451" s="205" t="n">
        <v>10129</v>
      </c>
      <c r="Q451" s="151" t="inlineStr">
        <is>
          <t>否</t>
        </is>
      </c>
      <c r="R451" s="151" t="inlineStr">
        <is>
          <t>否</t>
        </is>
      </c>
      <c r="S451" s="151" t="inlineStr">
        <is>
          <t>否</t>
        </is>
      </c>
      <c r="T451" s="151" t="inlineStr">
        <is>
          <t>会泽县水务局</t>
        </is>
      </c>
      <c r="U451" s="151" t="inlineStr">
        <is>
          <t>乐业镇人民政府</t>
        </is>
      </c>
      <c r="V451" s="151" t="inlineStr">
        <is>
          <t>是</t>
        </is>
      </c>
      <c r="W451" s="568" t="n">
        <v>46023</v>
      </c>
      <c r="X451" s="569" t="n">
        <v>46387</v>
      </c>
      <c r="Y451" s="151" t="n"/>
      <c r="Z451" s="544" t="n"/>
    </row>
    <row r="452" ht="105" customFormat="1" customHeight="1" s="507">
      <c r="A452" s="151" t="n">
        <v>170</v>
      </c>
      <c r="B452" s="151" t="inlineStr">
        <is>
          <t>乡村建设行动</t>
        </is>
      </c>
      <c r="C452" s="151" t="inlineStr">
        <is>
          <t>农村基础设施</t>
        </is>
      </c>
      <c r="D452" s="151" t="inlineStr">
        <is>
          <t>农村供水保障设施建设</t>
        </is>
      </c>
      <c r="E452" s="151" t="inlineStr">
        <is>
          <t>乐业镇罗布古片区供水保障工程</t>
        </is>
      </c>
      <c r="F452" s="151" t="inlineStr">
        <is>
          <t>乐业镇</t>
        </is>
      </c>
      <c r="G452" s="151" t="inlineStr">
        <is>
          <t>二顺村</t>
        </is>
      </c>
      <c r="H452" s="151" t="inlineStr">
        <is>
          <t>新建</t>
        </is>
      </c>
      <c r="I452" s="523" t="inlineStr">
        <is>
          <t>安装铺设DN250--DN50镀锌管3300米、闸阀及排气阀13个；新建镇（支）墩37个；新建配水池50立方米、穿孔旋流沉淀池760立方米、无阀滤池630立方米；安装净水处理自控系统1套、监控设备1套；新建加药消毒间60平方米及配套设施。合计概算投资：490万元。</t>
        </is>
      </c>
      <c r="J452" s="151">
        <f>K452+L452+M452</f>
        <v/>
      </c>
      <c r="K452" s="205" t="n">
        <v>260</v>
      </c>
      <c r="L452" s="151" t="n"/>
      <c r="M452" s="151" t="n"/>
      <c r="N452" s="523" t="inlineStr">
        <is>
          <t>工程建成后，进一步补齐农村供水设施短板，巩固提升饮水安全保障水平，提高人民生活水平，覆盖受益人口9378户28856人。其中脱贫人口“三类监测对象”276户1042人。</t>
        </is>
      </c>
      <c r="O452" s="523" t="n"/>
      <c r="P452" s="205" t="n">
        <v>28856</v>
      </c>
      <c r="Q452" s="151" t="inlineStr">
        <is>
          <t>否</t>
        </is>
      </c>
      <c r="R452" s="151" t="inlineStr">
        <is>
          <t>否</t>
        </is>
      </c>
      <c r="S452" s="151" t="inlineStr">
        <is>
          <t>否</t>
        </is>
      </c>
      <c r="T452" s="151" t="inlineStr">
        <is>
          <t>会泽县水务局</t>
        </is>
      </c>
      <c r="U452" s="151" t="inlineStr">
        <is>
          <t>乐业镇人民政府</t>
        </is>
      </c>
      <c r="V452" s="151" t="inlineStr">
        <is>
          <t>是</t>
        </is>
      </c>
      <c r="W452" s="568" t="n">
        <v>46023</v>
      </c>
      <c r="X452" s="569" t="n">
        <v>46387</v>
      </c>
      <c r="Y452" s="366" t="inlineStr">
        <is>
          <t>配水池、沉淀池、阀滤池
不涉及用地规划许可、用地；在原产区进行改造，项目不涉及耕地、用林、环保、水保及其他审批手续</t>
        </is>
      </c>
      <c r="Z452" s="544" t="n"/>
    </row>
    <row r="453" ht="128" customFormat="1" customHeight="1" s="507">
      <c r="A453" s="151" t="n">
        <v>171</v>
      </c>
      <c r="B453" s="151" t="inlineStr">
        <is>
          <t>乡村建设行动</t>
        </is>
      </c>
      <c r="C453" s="151" t="inlineStr">
        <is>
          <t>农村基础设施</t>
        </is>
      </c>
      <c r="D453" s="151" t="inlineStr">
        <is>
          <t>农村供水保障设施建设</t>
        </is>
      </c>
      <c r="E453" s="151" t="inlineStr">
        <is>
          <t>乐业镇马厂村饮水工程</t>
        </is>
      </c>
      <c r="F453" s="151" t="inlineStr">
        <is>
          <t>乐业镇</t>
        </is>
      </c>
      <c r="G453" s="151" t="inlineStr">
        <is>
          <t>马厂村</t>
        </is>
      </c>
      <c r="H453" s="151" t="inlineStr">
        <is>
          <t>新建</t>
        </is>
      </c>
      <c r="I453" s="523" t="inlineStr">
        <is>
          <t>新建100立方米蓄水池2座、3立方米产水池3座、闸阀房12平方米；安装铺设供水管网28150米〔其中：Φ50PE管1500米，Φ40PE管2000米，Φ32PE管2000米，Φ25PE管2000米，Φ20PE管2600米，DN50镀锌管3700米，DN40镀锌管2600，DN32镀锌管6000米〕；管沟开挖及回填1176立方米；安装闸阀、闸阀箱及入户配套（水表、闸阀、站杆、龙头）123套。合计概算投资：95万元。</t>
        </is>
      </c>
      <c r="J453" s="151">
        <f>K453+L453+M453</f>
        <v/>
      </c>
      <c r="K453" s="205" t="n">
        <v>95</v>
      </c>
      <c r="L453" s="151" t="n"/>
      <c r="M453" s="151" t="n"/>
      <c r="N453" s="523" t="inlineStr">
        <is>
          <t>工程建成后，进一步巩固提升饮水安全保障水平，提高人民生活水平，覆盖受益人口371户1225人。其中脱贫人口“三类监测对象”36户135人。</t>
        </is>
      </c>
      <c r="O453" s="523" t="n"/>
      <c r="P453" s="205" t="n">
        <v>1225</v>
      </c>
      <c r="Q453" s="151" t="inlineStr">
        <is>
          <t>否</t>
        </is>
      </c>
      <c r="R453" s="151" t="inlineStr">
        <is>
          <t>否</t>
        </is>
      </c>
      <c r="S453" s="151" t="inlineStr">
        <is>
          <t>否</t>
        </is>
      </c>
      <c r="T453" s="151" t="inlineStr">
        <is>
          <t>会泽县水务局</t>
        </is>
      </c>
      <c r="U453" s="151" t="inlineStr">
        <is>
          <t>乐业镇人民政府</t>
        </is>
      </c>
      <c r="V453" s="151" t="inlineStr">
        <is>
          <t>是</t>
        </is>
      </c>
      <c r="W453" s="568" t="n">
        <v>46023</v>
      </c>
      <c r="X453" s="569" t="n">
        <v>46387</v>
      </c>
      <c r="Y453" s="151" t="inlineStr">
        <is>
          <t>水池不占用耕地、林地，不涉及环保、水保</t>
        </is>
      </c>
      <c r="Z453" s="544" t="n"/>
    </row>
    <row r="454" ht="137" customFormat="1" customHeight="1" s="507">
      <c r="A454" s="151" t="n">
        <v>172</v>
      </c>
      <c r="B454" s="151" t="inlineStr">
        <is>
          <t>乡村建设行动</t>
        </is>
      </c>
      <c r="C454" s="151" t="inlineStr">
        <is>
          <t>农村基础设施</t>
        </is>
      </c>
      <c r="D454" s="151" t="inlineStr">
        <is>
          <t>农村供水保障设施建设</t>
        </is>
      </c>
      <c r="E454" s="151" t="inlineStr">
        <is>
          <t>乐业镇罗布古社区管网改造工程</t>
        </is>
      </c>
      <c r="F454" s="151" t="inlineStr">
        <is>
          <t>乐业镇</t>
        </is>
      </c>
      <c r="G454" s="151" t="inlineStr">
        <is>
          <t>罗布古社区</t>
        </is>
      </c>
      <c r="H454" s="151" t="inlineStr">
        <is>
          <t>新建</t>
        </is>
      </c>
      <c r="I454" s="523" t="inlineStr">
        <is>
          <t>安装铺设供水管道455600米〔其中：Φ50PE管1350米，Φ40PE管2200米，Φ32PE管3500米，Φ25PE管2600米，Φ20PE管3750米；DN100镀锌管1600米，DN80镀锌管1960米，DN65镀锌管2100米，DN50镀锌管8200米，DN40镀锌管9300米，DN32镀锌管7700米，DN25镀锌管1300米〕；管沟开挖及回填2316立方米；安装闸阀、闸阀箱及入户配套（水表、闸阀、站杆、龙头）260套。合计概算投资：196万元。</t>
        </is>
      </c>
      <c r="J454" s="151">
        <f>K454+L454+M454</f>
        <v/>
      </c>
      <c r="K454" s="205" t="n">
        <v>196</v>
      </c>
      <c r="L454" s="151" t="n"/>
      <c r="M454" s="151" t="n"/>
      <c r="N454" s="523" t="inlineStr">
        <is>
          <t>工程建成后，进一步巩固提升饮水安全保障水平，提高人民生活水平，覆盖受益人口2242户6289人。其中脱贫人口“三类监测对象”59户192人。</t>
        </is>
      </c>
      <c r="O454" s="523" t="n"/>
      <c r="P454" s="205" t="n">
        <v>6289</v>
      </c>
      <c r="Q454" s="151" t="inlineStr">
        <is>
          <t>否</t>
        </is>
      </c>
      <c r="R454" s="151" t="inlineStr">
        <is>
          <t>否</t>
        </is>
      </c>
      <c r="S454" s="151" t="inlineStr">
        <is>
          <t>否</t>
        </is>
      </c>
      <c r="T454" s="151" t="inlineStr">
        <is>
          <t>会泽县水务局</t>
        </is>
      </c>
      <c r="U454" s="151" t="inlineStr">
        <is>
          <t>乐业镇人民政府</t>
        </is>
      </c>
      <c r="V454" s="151" t="inlineStr">
        <is>
          <t>是</t>
        </is>
      </c>
      <c r="W454" s="568" t="n">
        <v>46023</v>
      </c>
      <c r="X454" s="569" t="n">
        <v>46387</v>
      </c>
      <c r="Y454" s="151" t="inlineStr">
        <is>
          <t>管网改造，项目不涉及耕地、用林、环保、水保及其他审批手续</t>
        </is>
      </c>
      <c r="Z454" s="544" t="n"/>
    </row>
    <row r="455" ht="101" customFormat="1" customHeight="1" s="507">
      <c r="A455" s="151" t="n">
        <v>173</v>
      </c>
      <c r="B455" s="151" t="inlineStr">
        <is>
          <t>乡村建设行动</t>
        </is>
      </c>
      <c r="C455" s="151" t="inlineStr">
        <is>
          <t>农村基础设施</t>
        </is>
      </c>
      <c r="D455" s="151" t="inlineStr">
        <is>
          <t>农村供水保障设施建设</t>
        </is>
      </c>
      <c r="E455" s="151" t="inlineStr">
        <is>
          <t>乐业镇罗布古社区菜园小组提水工程</t>
        </is>
      </c>
      <c r="F455" s="151" t="inlineStr">
        <is>
          <t>乐业镇</t>
        </is>
      </c>
      <c r="G455" s="151" t="inlineStr">
        <is>
          <t>罗布古社区</t>
        </is>
      </c>
      <c r="H455" s="151" t="inlineStr">
        <is>
          <t>新建</t>
        </is>
      </c>
      <c r="I455" s="523" t="inlineStr">
        <is>
          <t>新建50立方米蓄水池2座、闸阀房6平方米；安装DN50--DN32镀锌管3200、PE40-PE20管4800米；管沟开挖及回填960立方米；架设电力线路350米；安装300扬程水泵1台（含配电设施）；安装闸阀、闸阀箱及入户配套（水表、龙头、站杆、闸阀）15套。合计概算投资：39万元。</t>
        </is>
      </c>
      <c r="J455" s="151">
        <f>K455+L455+M455</f>
        <v/>
      </c>
      <c r="K455" s="205" t="n">
        <v>39</v>
      </c>
      <c r="L455" s="151" t="n"/>
      <c r="M455" s="151" t="n"/>
      <c r="N455" s="523" t="inlineStr">
        <is>
          <t>工程建成后，进一步巩固提升饮水安全保障水平，提高人民生活水平，覆盖受益人口15户56人。其中脱贫人口“三类监测对象”1户7人。</t>
        </is>
      </c>
      <c r="O455" s="523" t="n"/>
      <c r="P455" s="205" t="n">
        <v>56</v>
      </c>
      <c r="Q455" s="151" t="inlineStr">
        <is>
          <t>否</t>
        </is>
      </c>
      <c r="R455" s="151" t="inlineStr">
        <is>
          <t>否</t>
        </is>
      </c>
      <c r="S455" s="151" t="inlineStr">
        <is>
          <t>否</t>
        </is>
      </c>
      <c r="T455" s="151" t="inlineStr">
        <is>
          <t>会泽县水务局</t>
        </is>
      </c>
      <c r="U455" s="151" t="inlineStr">
        <is>
          <t>乐业镇人民政府</t>
        </is>
      </c>
      <c r="V455" s="151" t="inlineStr">
        <is>
          <t>是</t>
        </is>
      </c>
      <c r="W455" s="568" t="n">
        <v>46023</v>
      </c>
      <c r="X455" s="569" t="n">
        <v>46387</v>
      </c>
      <c r="Y455" s="366" t="inlineStr">
        <is>
          <t>水池、水泵房不占用耕地、林地，不涉及环保、水保</t>
        </is>
      </c>
      <c r="Z455" s="544" t="n"/>
    </row>
    <row r="456" ht="84" customFormat="1" customHeight="1" s="507">
      <c r="A456" s="151" t="n">
        <v>174</v>
      </c>
      <c r="B456" s="151" t="inlineStr">
        <is>
          <t>乡村建设行动</t>
        </is>
      </c>
      <c r="C456" s="151" t="inlineStr">
        <is>
          <t>农村基础设施</t>
        </is>
      </c>
      <c r="D456" s="151" t="inlineStr">
        <is>
          <t>农村供水保障设施建设</t>
        </is>
      </c>
      <c r="E456" s="151" t="inlineStr">
        <is>
          <t>乐业镇水窖建设工程</t>
        </is>
      </c>
      <c r="F456" s="151" t="inlineStr">
        <is>
          <t>乐业镇</t>
        </is>
      </c>
      <c r="G456" s="151" t="inlineStr">
        <is>
          <t>乐业镇</t>
        </is>
      </c>
      <c r="H456" s="151" t="inlineStr">
        <is>
          <t>新建</t>
        </is>
      </c>
      <c r="I456" s="523" t="inlineStr">
        <is>
          <t>新建25立方米水窖15个。</t>
        </is>
      </c>
      <c r="J456" s="151">
        <f>K456+L456+M456</f>
        <v/>
      </c>
      <c r="K456" s="205" t="n">
        <v>6</v>
      </c>
      <c r="L456" s="151" t="n"/>
      <c r="M456" s="151" t="n"/>
      <c r="N456" s="523" t="inlineStr">
        <is>
          <t>工程建成后，进一步巩固提升饮水安全保障水平，提高人民生活水平，覆盖受益人口15户58人。</t>
        </is>
      </c>
      <c r="O456" s="523" t="n"/>
      <c r="P456" s="205" t="n">
        <v>58</v>
      </c>
      <c r="Q456" s="151" t="inlineStr">
        <is>
          <t>是</t>
        </is>
      </c>
      <c r="R456" s="151" t="inlineStr">
        <is>
          <t>否</t>
        </is>
      </c>
      <c r="S456" s="151" t="inlineStr">
        <is>
          <t>否</t>
        </is>
      </c>
      <c r="T456" s="151" t="inlineStr">
        <is>
          <t>会泽县水务局</t>
        </is>
      </c>
      <c r="U456" s="151" t="inlineStr">
        <is>
          <t>乐业镇人民政府</t>
        </is>
      </c>
      <c r="V456" s="151" t="inlineStr">
        <is>
          <t>是</t>
        </is>
      </c>
      <c r="W456" s="568" t="n">
        <v>46023</v>
      </c>
      <c r="X456" s="569" t="n">
        <v>46387</v>
      </c>
      <c r="Y456" s="366" t="inlineStr">
        <is>
          <t>项目不涉及耕地、用林、环保、水保及其他审批手续</t>
        </is>
      </c>
      <c r="Z456" s="544" t="n"/>
    </row>
    <row r="457" ht="120" customFormat="1" customHeight="1" s="507">
      <c r="A457" s="151" t="n">
        <v>175</v>
      </c>
      <c r="B457" s="151" t="inlineStr">
        <is>
          <t>乡村建设行动</t>
        </is>
      </c>
      <c r="C457" s="151" t="inlineStr">
        <is>
          <t>农村基础设施</t>
        </is>
      </c>
      <c r="D457" s="151" t="inlineStr">
        <is>
          <t>农村供水保障设施建设</t>
        </is>
      </c>
      <c r="E457" s="151" t="inlineStr">
        <is>
          <t>矿山镇二台坡村光伏提水工程</t>
        </is>
      </c>
      <c r="F457" s="151" t="inlineStr">
        <is>
          <t>矿山镇</t>
        </is>
      </c>
      <c r="G457" s="151" t="inlineStr">
        <is>
          <t>二台坡村委会</t>
        </is>
      </c>
      <c r="H457" s="151" t="inlineStr">
        <is>
          <t>新建</t>
        </is>
      </c>
      <c r="I457" s="523" t="inlineStr">
        <is>
          <t>建设2立方米取水池1座，5立方米取水池1座，100立方米蓄水池1座，100立方米高位水池1座，滚水坝1座，抽水泵1台安装铺设DN40钢管2500米，ΦPE40管500米，ΦPE32管13500米，ΦPE25管3000米，PE20管3000米。安装水表177块。建设光伏电站1座，安装光伏板300平方米，总投资126万元。</t>
        </is>
      </c>
      <c r="J457" s="151">
        <f>K457+L457+M457</f>
        <v/>
      </c>
      <c r="K457" s="205" t="n">
        <v>126</v>
      </c>
      <c r="L457" s="151" t="n"/>
      <c r="M457" s="151" t="n"/>
      <c r="N457" s="523" t="inlineStr">
        <is>
          <t>项目建成后产权归矿山镇人民政府，可进一步巩固提升饮水安全保障水平，提高人民生活水平，可以使小竹箐、上长箐、台子上、二台坡等小组饮水无忧：受益人数175户570人其中脱贫户及三类监测对象125户410人。</t>
        </is>
      </c>
      <c r="O457" s="523" t="n"/>
      <c r="P457" s="205" t="n">
        <v>570</v>
      </c>
      <c r="Q457" s="151" t="inlineStr">
        <is>
          <t>否</t>
        </is>
      </c>
      <c r="R457" s="151" t="inlineStr">
        <is>
          <t>否</t>
        </is>
      </c>
      <c r="S457" s="151" t="inlineStr">
        <is>
          <t>否</t>
        </is>
      </c>
      <c r="T457" s="151" t="inlineStr">
        <is>
          <t>会泽县水务局</t>
        </is>
      </c>
      <c r="U457" s="151" t="inlineStr">
        <is>
          <t>矿山镇人民政府</t>
        </is>
      </c>
      <c r="V457" s="151" t="inlineStr">
        <is>
          <t>是</t>
        </is>
      </c>
      <c r="W457" s="568" t="n">
        <v>46023</v>
      </c>
      <c r="X457" s="569" t="n">
        <v>46387</v>
      </c>
      <c r="Y457" s="151" t="inlineStr">
        <is>
          <t>水池不占用耕地、林地，不涉及环保、水保</t>
        </is>
      </c>
      <c r="Z457" s="544" t="n"/>
    </row>
    <row r="458" ht="98" customFormat="1" customHeight="1" s="507">
      <c r="A458" s="151" t="n">
        <v>176</v>
      </c>
      <c r="B458" s="151" t="inlineStr">
        <is>
          <t>乡村建设行动</t>
        </is>
      </c>
      <c r="C458" s="151" t="inlineStr">
        <is>
          <t>农村基础设施</t>
        </is>
      </c>
      <c r="D458" s="151" t="inlineStr">
        <is>
          <t>农村供水保障设施建设</t>
        </is>
      </c>
      <c r="E458" s="151" t="inlineStr">
        <is>
          <t>矿山镇格核米村饮水工程</t>
        </is>
      </c>
      <c r="F458" s="151" t="inlineStr">
        <is>
          <t>矿山镇</t>
        </is>
      </c>
      <c r="G458" s="151" t="inlineStr">
        <is>
          <t>格核米村委会</t>
        </is>
      </c>
      <c r="H458" s="151" t="inlineStr">
        <is>
          <t>新建</t>
        </is>
      </c>
      <c r="I458" s="523" t="inlineStr">
        <is>
          <t>新建500立方米蓄水池1个，配套Φ40PE管3千米，Φ32PE管3千米，合计40万元。</t>
        </is>
      </c>
      <c r="J458" s="151">
        <f>K458+L458+M458</f>
        <v/>
      </c>
      <c r="K458" s="205" t="n">
        <v>40</v>
      </c>
      <c r="L458" s="151" t="n"/>
      <c r="M458" s="151" t="n"/>
      <c r="N458" s="523" t="inlineStr">
        <is>
          <t>项目建成后产权归矿山镇人民政府，可进一步巩固提升饮水安全保障水平，提高人民生活水平，覆盖受益人口153户511人，其中脱贫人口“三类监测对象”14户58人。</t>
        </is>
      </c>
      <c r="O458" s="523" t="n"/>
      <c r="P458" s="205" t="n">
        <v>511</v>
      </c>
      <c r="Q458" s="151" t="inlineStr">
        <is>
          <t>否</t>
        </is>
      </c>
      <c r="R458" s="151" t="inlineStr">
        <is>
          <t>否</t>
        </is>
      </c>
      <c r="S458" s="151" t="inlineStr">
        <is>
          <t>否</t>
        </is>
      </c>
      <c r="T458" s="151" t="inlineStr">
        <is>
          <t>会泽县水务局</t>
        </is>
      </c>
      <c r="U458" s="151" t="inlineStr">
        <is>
          <t>矿山镇人民政府</t>
        </is>
      </c>
      <c r="V458" s="151" t="inlineStr">
        <is>
          <t>是</t>
        </is>
      </c>
      <c r="W458" s="568" t="n">
        <v>46023</v>
      </c>
      <c r="X458" s="569" t="n">
        <v>46387</v>
      </c>
      <c r="Y458" s="151" t="inlineStr">
        <is>
          <t>水池不占用耕地、林地，不涉及环保、水保</t>
        </is>
      </c>
      <c r="Z458" s="544" t="n"/>
    </row>
    <row r="459" ht="112" customFormat="1" customHeight="1" s="507">
      <c r="A459" s="151" t="n">
        <v>177</v>
      </c>
      <c r="B459" s="151" t="inlineStr">
        <is>
          <t>乡村建设行动</t>
        </is>
      </c>
      <c r="C459" s="151" t="inlineStr">
        <is>
          <t>农村基础设施</t>
        </is>
      </c>
      <c r="D459" s="151" t="inlineStr">
        <is>
          <t>农村供水保障设施建设</t>
        </is>
      </c>
      <c r="E459" s="151" t="inlineStr">
        <is>
          <t>矿山镇二关营村饮水工程项目</t>
        </is>
      </c>
      <c r="F459" s="151" t="inlineStr">
        <is>
          <t>矿山镇</t>
        </is>
      </c>
      <c r="G459" s="151" t="inlineStr">
        <is>
          <t>二关营村委会</t>
        </is>
      </c>
      <c r="H459" s="151" t="inlineStr">
        <is>
          <t>新建</t>
        </is>
      </c>
      <c r="I459" s="523" t="inlineStr">
        <is>
          <t>建设背阴地小组100立方米不锈钢水池1个，大村子小组50立方米不锈钢水池1个，20万元。下排小组取水池2座，50立方米混凝土水池1座，扬程400米水泵一台、10平方米闸阀房1间，DN50热镀锌钢管3000米，PVC管套电缆500米，PE32管道2000米，PE25管道2000米，PE20管道2000米，33.4万元；合计53.4万元。</t>
        </is>
      </c>
      <c r="J459" s="151">
        <f>K459+L459+M459</f>
        <v/>
      </c>
      <c r="K459" s="205" t="n">
        <v>53.4</v>
      </c>
      <c r="L459" s="151" t="n"/>
      <c r="M459" s="151" t="n"/>
      <c r="N459" s="523" t="inlineStr">
        <is>
          <t>项目建成后产权归矿山镇人民政府，可进一步巩固提升饮水安全保障水平，提高人民生活水平，覆盖受益人口463户1502人，其中脱贫人口“三类监测对象”23户82人。</t>
        </is>
      </c>
      <c r="O459" s="523" t="n"/>
      <c r="P459" s="205" t="n">
        <v>1502</v>
      </c>
      <c r="Q459" s="151" t="inlineStr">
        <is>
          <t>否</t>
        </is>
      </c>
      <c r="R459" s="151" t="inlineStr">
        <is>
          <t>否</t>
        </is>
      </c>
      <c r="S459" s="151" t="inlineStr">
        <is>
          <t>否</t>
        </is>
      </c>
      <c r="T459" s="151" t="inlineStr">
        <is>
          <t>会泽县水务局</t>
        </is>
      </c>
      <c r="U459" s="151" t="inlineStr">
        <is>
          <t>矿山镇人民政府</t>
        </is>
      </c>
      <c r="V459" s="151" t="inlineStr">
        <is>
          <t>是</t>
        </is>
      </c>
      <c r="W459" s="568" t="n">
        <v>46023</v>
      </c>
      <c r="X459" s="569" t="n">
        <v>46387</v>
      </c>
      <c r="Y459" s="151" t="inlineStr">
        <is>
          <t>水池不占用耕地、林地，不涉及环保、水保</t>
        </is>
      </c>
      <c r="Z459" s="544" t="n"/>
    </row>
    <row r="460" ht="95" customFormat="1" customHeight="1" s="507">
      <c r="A460" s="151" t="n">
        <v>178</v>
      </c>
      <c r="B460" s="151" t="inlineStr">
        <is>
          <t>乡村建设行动</t>
        </is>
      </c>
      <c r="C460" s="151" t="inlineStr">
        <is>
          <t>农村基础设施</t>
        </is>
      </c>
      <c r="D460" s="151" t="inlineStr">
        <is>
          <t>农村供水保障设施建设</t>
        </is>
      </c>
      <c r="E460" s="151" t="inlineStr">
        <is>
          <t>矿山镇布卡村饮水工程项目</t>
        </is>
      </c>
      <c r="F460" s="151" t="inlineStr">
        <is>
          <t>矿山镇</t>
        </is>
      </c>
      <c r="G460" s="151" t="inlineStr">
        <is>
          <t>布卡村委会</t>
        </is>
      </c>
      <c r="H460" s="151" t="inlineStr">
        <is>
          <t>新建</t>
        </is>
      </c>
      <c r="I460" s="523" t="inlineStr">
        <is>
          <t>建设100立方米不锈钢水池1个，50立方米不锈钢水池2个，20立方米不锈钢水池1个，取水池1个，32.3万元；安装铺设供水管网9600米〔Φ40PE管道2400米，Φ32PE管2600米，Φ25PE管2300米，Φ20PE管2300米〕；合计35.2万元。</t>
        </is>
      </c>
      <c r="J460" s="151">
        <f>K460+L460+M460</f>
        <v/>
      </c>
      <c r="K460" s="205" t="n">
        <v>35.2</v>
      </c>
      <c r="L460" s="151" t="n"/>
      <c r="M460" s="151" t="n"/>
      <c r="N460" s="523" t="inlineStr">
        <is>
          <t>项目建成后产权归矿山镇人民政府，可进一步巩固提升饮水安全保障水平，提高人民生活水平，覆盖受益人口150户252人，其中脱贫人口“三类监测对象”71户279人。</t>
        </is>
      </c>
      <c r="O460" s="523" t="n"/>
      <c r="P460" s="205" t="n">
        <v>252</v>
      </c>
      <c r="Q460" s="151" t="inlineStr">
        <is>
          <t>否</t>
        </is>
      </c>
      <c r="R460" s="151" t="inlineStr">
        <is>
          <t>否</t>
        </is>
      </c>
      <c r="S460" s="151" t="inlineStr">
        <is>
          <t>否</t>
        </is>
      </c>
      <c r="T460" s="151" t="inlineStr">
        <is>
          <t>会泽县水务局</t>
        </is>
      </c>
      <c r="U460" s="151" t="inlineStr">
        <is>
          <t>矿山镇人民政府</t>
        </is>
      </c>
      <c r="V460" s="151" t="inlineStr">
        <is>
          <t>是</t>
        </is>
      </c>
      <c r="W460" s="568" t="n">
        <v>46023</v>
      </c>
      <c r="X460" s="569" t="n">
        <v>46387</v>
      </c>
      <c r="Y460" s="151" t="inlineStr">
        <is>
          <t>水池不占用耕地、林地，不涉及环保、水保</t>
        </is>
      </c>
      <c r="Z460" s="544" t="n"/>
    </row>
    <row r="461" ht="130" customFormat="1" customHeight="1" s="507">
      <c r="A461" s="151" t="n">
        <v>179</v>
      </c>
      <c r="B461" s="151" t="inlineStr">
        <is>
          <t>乡村建设行动</t>
        </is>
      </c>
      <c r="C461" s="151" t="inlineStr">
        <is>
          <t>农村基础设施</t>
        </is>
      </c>
      <c r="D461" s="151" t="inlineStr">
        <is>
          <t>农村供水保障设施建设</t>
        </is>
      </c>
      <c r="E461" s="151" t="inlineStr">
        <is>
          <t>矿山镇酒房村饮水工程项目</t>
        </is>
      </c>
      <c r="F461" s="151" t="inlineStr">
        <is>
          <t>矿山镇</t>
        </is>
      </c>
      <c r="G461" s="151" t="inlineStr">
        <is>
          <t>酒房村委会</t>
        </is>
      </c>
      <c r="H461" s="151" t="inlineStr">
        <is>
          <t>新建</t>
        </is>
      </c>
      <c r="I461" s="523" t="inlineStr">
        <is>
          <t>酒房村建设不锈钢水池50立方米1个，8万元；安装铺设供水管网5000米〔Φ50PE管1000米，Φ32PE管2000米，Φ20PE管2000米〕，5万元；合计13万元。</t>
        </is>
      </c>
      <c r="J461" s="151">
        <f>K461+L461+M461</f>
        <v/>
      </c>
      <c r="K461" s="205" t="n">
        <v>13</v>
      </c>
      <c r="L461" s="151" t="n"/>
      <c r="M461" s="151" t="n"/>
      <c r="N461" s="523" t="inlineStr">
        <is>
          <t>项目建成后产权归矿山镇人民政府，可进一步巩固提升饮水安全保障水平，提高人民生活水平，覆盖受益人口88户335人，其中脱贫人口27户119人，三类监测对象20户94人。</t>
        </is>
      </c>
      <c r="O461" s="523" t="n"/>
      <c r="P461" s="205" t="n">
        <v>335</v>
      </c>
      <c r="Q461" s="151" t="inlineStr">
        <is>
          <t>否</t>
        </is>
      </c>
      <c r="R461" s="151" t="inlineStr">
        <is>
          <t>否</t>
        </is>
      </c>
      <c r="S461" s="151" t="inlineStr">
        <is>
          <t>否</t>
        </is>
      </c>
      <c r="T461" s="151" t="inlineStr">
        <is>
          <t>会泽县水务局</t>
        </is>
      </c>
      <c r="U461" s="151" t="inlineStr">
        <is>
          <t>矿山镇人民政府</t>
        </is>
      </c>
      <c r="V461" s="151" t="inlineStr">
        <is>
          <t>是</t>
        </is>
      </c>
      <c r="W461" s="568" t="n">
        <v>46023</v>
      </c>
      <c r="X461" s="569" t="n">
        <v>46387</v>
      </c>
      <c r="Y461" s="151" t="inlineStr">
        <is>
          <t>水池不占用耕地、林地，不涉及环保、水保</t>
        </is>
      </c>
      <c r="Z461" s="544" t="n"/>
    </row>
    <row r="462" ht="99" customFormat="1" customHeight="1" s="507">
      <c r="A462" s="151" t="n">
        <v>180</v>
      </c>
      <c r="B462" s="151" t="inlineStr">
        <is>
          <t>乡村建设行动</t>
        </is>
      </c>
      <c r="C462" s="151" t="inlineStr">
        <is>
          <t>农村基础设施</t>
        </is>
      </c>
      <c r="D462" s="151" t="inlineStr">
        <is>
          <t>农村供水保障设施建设</t>
        </is>
      </c>
      <c r="E462" s="151" t="inlineStr">
        <is>
          <t>矿山镇洒衣村饮水工程项目</t>
        </is>
      </c>
      <c r="F462" s="151" t="inlineStr">
        <is>
          <t>矿山镇</t>
        </is>
      </c>
      <c r="G462" s="151" t="inlineStr">
        <is>
          <t>洒衣村委会</t>
        </is>
      </c>
      <c r="H462" s="151" t="inlineStr">
        <is>
          <t>新建</t>
        </is>
      </c>
      <c r="I462" s="523" t="inlineStr">
        <is>
          <t>建设30立方米不锈钢水池3个，15万元；安装铺设供水管网5000米〔Φ32PE管3000米，Φ20PE管2000米〕，2.5万元；合计17.5万元。</t>
        </is>
      </c>
      <c r="J462" s="151">
        <f>K462+L462+M462</f>
        <v/>
      </c>
      <c r="K462" s="205" t="n">
        <v>17.5</v>
      </c>
      <c r="L462" s="151" t="n"/>
      <c r="M462" s="151" t="n"/>
      <c r="N462" s="523" t="inlineStr">
        <is>
          <t>项目建成后产权归矿山镇人民政府，可进一步巩固提升饮水安全保障水平，提高人民生活水平，覆盖受益人口189户589人，其中脱贫人口“三类监测对象”98户359人。</t>
        </is>
      </c>
      <c r="O462" s="523" t="n"/>
      <c r="P462" s="205" t="n">
        <v>589</v>
      </c>
      <c r="Q462" s="151" t="inlineStr">
        <is>
          <t>否</t>
        </is>
      </c>
      <c r="R462" s="151" t="inlineStr">
        <is>
          <t>否</t>
        </is>
      </c>
      <c r="S462" s="151" t="inlineStr">
        <is>
          <t>否</t>
        </is>
      </c>
      <c r="T462" s="151" t="inlineStr">
        <is>
          <t>会泽县水务局</t>
        </is>
      </c>
      <c r="U462" s="151" t="inlineStr">
        <is>
          <t>矿山镇人民政府</t>
        </is>
      </c>
      <c r="V462" s="151" t="inlineStr">
        <is>
          <t>是</t>
        </is>
      </c>
      <c r="W462" s="568" t="n">
        <v>46023</v>
      </c>
      <c r="X462" s="569" t="n">
        <v>46387</v>
      </c>
      <c r="Y462" s="151" t="inlineStr">
        <is>
          <t>水池不占用耕地、林地，不涉及环保、水保</t>
        </is>
      </c>
      <c r="Z462" s="544" t="n"/>
    </row>
    <row r="463" ht="96" customFormat="1" customHeight="1" s="507">
      <c r="A463" s="151" t="n">
        <v>181</v>
      </c>
      <c r="B463" s="151" t="inlineStr">
        <is>
          <t>乡村建设行动</t>
        </is>
      </c>
      <c r="C463" s="151" t="inlineStr">
        <is>
          <t>农村基础设施</t>
        </is>
      </c>
      <c r="D463" s="151" t="inlineStr">
        <is>
          <t>农村供水保障设施建设</t>
        </is>
      </c>
      <c r="E463" s="151" t="inlineStr">
        <is>
          <t>矿山镇拖翅村饮水工程项目</t>
        </is>
      </c>
      <c r="F463" s="151" t="inlineStr">
        <is>
          <t>矿山镇</t>
        </is>
      </c>
      <c r="G463" s="151" t="inlineStr">
        <is>
          <t>拖翅村委会</t>
        </is>
      </c>
      <c r="H463" s="151" t="inlineStr">
        <is>
          <t>新建</t>
        </is>
      </c>
      <c r="I463" s="523" t="inlineStr">
        <is>
          <t>安装铺设供水管网1200米〔ΦDN140钢管1200米〕，合计16.4万元。</t>
        </is>
      </c>
      <c r="J463" s="151">
        <f>K463+L463+M463</f>
        <v/>
      </c>
      <c r="K463" s="205" t="n">
        <v>16.4</v>
      </c>
      <c r="L463" s="151" t="n"/>
      <c r="M463" s="151" t="n"/>
      <c r="N463" s="523" t="inlineStr">
        <is>
          <t>项目建成后产权归矿山镇人民政府，可进一步巩固提升饮水安全保障水平，提高人民生活水平，覆盖受益人口742户2052人，其中脱贫人口“三类监测对象”34户138人。</t>
        </is>
      </c>
      <c r="O463" s="523" t="n"/>
      <c r="P463" s="205" t="n">
        <v>2052</v>
      </c>
      <c r="Q463" s="151" t="inlineStr">
        <is>
          <t>否</t>
        </is>
      </c>
      <c r="R463" s="151" t="inlineStr">
        <is>
          <t>否</t>
        </is>
      </c>
      <c r="S463" s="151" t="inlineStr">
        <is>
          <t>否</t>
        </is>
      </c>
      <c r="T463" s="151" t="inlineStr">
        <is>
          <t>会泽县水务局</t>
        </is>
      </c>
      <c r="U463" s="151" t="inlineStr">
        <is>
          <t>矿山镇人民政府</t>
        </is>
      </c>
      <c r="V463" s="151" t="inlineStr">
        <is>
          <t>是</t>
        </is>
      </c>
      <c r="W463" s="568" t="n">
        <v>46023</v>
      </c>
      <c r="X463" s="569" t="n">
        <v>46387</v>
      </c>
      <c r="Y463" s="519" t="inlineStr">
        <is>
          <t>项目不涉及耕地、用林、环保、水保及其他审批手续</t>
        </is>
      </c>
      <c r="Z463" s="544" t="n"/>
    </row>
    <row r="464" ht="95" customFormat="1" customHeight="1" s="507">
      <c r="A464" s="151" t="n">
        <v>182</v>
      </c>
      <c r="B464" s="151" t="inlineStr">
        <is>
          <t>乡村建设行动</t>
        </is>
      </c>
      <c r="C464" s="151" t="inlineStr">
        <is>
          <t>农村基础设施</t>
        </is>
      </c>
      <c r="D464" s="151" t="inlineStr">
        <is>
          <t>农村供水保障设施建设</t>
        </is>
      </c>
      <c r="E464" s="151" t="inlineStr">
        <is>
          <t>矿山镇矿山村饮水工程项目</t>
        </is>
      </c>
      <c r="F464" s="151" t="inlineStr">
        <is>
          <t>矿山镇</t>
        </is>
      </c>
      <c r="G464" s="151" t="inlineStr">
        <is>
          <t>矿山村委会</t>
        </is>
      </c>
      <c r="H464" s="151" t="inlineStr">
        <is>
          <t>新建</t>
        </is>
      </c>
      <c r="I464" s="523" t="inlineStr">
        <is>
          <t>建设100立方米不锈钢水池1个，12万元；安装铺设供水管网6000米〔Φ50PE管500米，Φ40PE管500米，Φ20PE管2000米，Φ25PE管2000米〕，2.7万元，合计14.7万元。</t>
        </is>
      </c>
      <c r="J464" s="151">
        <f>K464+L464+M464</f>
        <v/>
      </c>
      <c r="K464" s="205" t="n">
        <v>14.7</v>
      </c>
      <c r="L464" s="151" t="n"/>
      <c r="M464" s="151" t="n"/>
      <c r="N464" s="523" t="inlineStr">
        <is>
          <t>项目建成后产权归矿山镇人民政府，可进一步巩固提升饮水安全保障水平，提高人民生活水平，覆盖受益人口125户562人，其中脱贫人口“三类监测对象”13户52人。</t>
        </is>
      </c>
      <c r="O464" s="523" t="n"/>
      <c r="P464" s="205" t="n">
        <v>562</v>
      </c>
      <c r="Q464" s="151" t="inlineStr">
        <is>
          <t>否</t>
        </is>
      </c>
      <c r="R464" s="151" t="inlineStr">
        <is>
          <t>否</t>
        </is>
      </c>
      <c r="S464" s="151" t="inlineStr">
        <is>
          <t>否</t>
        </is>
      </c>
      <c r="T464" s="151" t="inlineStr">
        <is>
          <t>会泽县水务局</t>
        </is>
      </c>
      <c r="U464" s="151" t="inlineStr">
        <is>
          <t>矿山镇人民政府</t>
        </is>
      </c>
      <c r="V464" s="151" t="inlineStr">
        <is>
          <t>是</t>
        </is>
      </c>
      <c r="W464" s="568" t="n">
        <v>46023</v>
      </c>
      <c r="X464" s="569" t="n">
        <v>46387</v>
      </c>
      <c r="Y464" s="151" t="inlineStr">
        <is>
          <t>水池不占用耕地、林地，不涉及环保、水保</t>
        </is>
      </c>
      <c r="Z464" s="544" t="n"/>
    </row>
    <row r="465" ht="119" customFormat="1" customHeight="1" s="507">
      <c r="A465" s="151" t="n">
        <v>183</v>
      </c>
      <c r="B465" s="151" t="inlineStr">
        <is>
          <t>乡村建设行动</t>
        </is>
      </c>
      <c r="C465" s="151" t="inlineStr">
        <is>
          <t>农村基础设施</t>
        </is>
      </c>
      <c r="D465" s="151" t="inlineStr">
        <is>
          <t>农村供水保障设施建设</t>
        </is>
      </c>
      <c r="E465" s="151" t="inlineStr">
        <is>
          <t>者海镇白脑门水厂配套设施提质改造项目</t>
        </is>
      </c>
      <c r="F465" s="151" t="inlineStr">
        <is>
          <t>者海镇</t>
        </is>
      </c>
      <c r="G465" s="151" t="inlineStr">
        <is>
          <t>阿依卡村</t>
        </is>
      </c>
      <c r="H465" s="151" t="inlineStr">
        <is>
          <t>改扩建</t>
        </is>
      </c>
      <c r="I465" s="523" t="inlineStr">
        <is>
          <t>1.白脑门水厂更换超滤膜水处理设备一套，投资491万元；2.供水覆盖村社更换安装DN250-DN40毫米供水主管道25.55千米（其中：DN250毫米镀锌钢管1050米，DN200毫米镀锌钢管1830米，DN150毫米镀锌钢管3130米，DN100毫米镀锌钢管2860米，DN80-DN40毫米镀锌钢管16680米），排污阀10套，闸阀5套，镇墩12个等，投资300万元。</t>
        </is>
      </c>
      <c r="J465" s="151">
        <f>K465+L465+M465</f>
        <v/>
      </c>
      <c r="K465" s="205" t="n">
        <v>791</v>
      </c>
      <c r="L465" s="151" t="n"/>
      <c r="M465" s="151" t="n"/>
      <c r="N465" s="523" t="inlineStr">
        <is>
          <t>项目建成后，可进一步巩固提升饮水安全保障水平，提高人民生活水平，覆盖受益人口12600户41000人，其中脱贫人口2493户8826人，“三类监测对象”137户486人。</t>
        </is>
      </c>
      <c r="O465" s="523" t="n"/>
      <c r="P465" s="205" t="n">
        <v>41000</v>
      </c>
      <c r="Q465" s="151" t="inlineStr">
        <is>
          <t>否</t>
        </is>
      </c>
      <c r="R465" s="151" t="inlineStr">
        <is>
          <t>否</t>
        </is>
      </c>
      <c r="S465" s="151" t="inlineStr">
        <is>
          <t>否</t>
        </is>
      </c>
      <c r="T465" s="151" t="inlineStr">
        <is>
          <t>会泽县水务局</t>
        </is>
      </c>
      <c r="U465" s="151" t="inlineStr">
        <is>
          <t>者海镇人民政府</t>
        </is>
      </c>
      <c r="V465" s="151" t="inlineStr">
        <is>
          <t>是</t>
        </is>
      </c>
      <c r="W465" s="568" t="n">
        <v>46023</v>
      </c>
      <c r="X465" s="569" t="n">
        <v>46387</v>
      </c>
      <c r="Y465" s="366" t="inlineStr">
        <is>
          <t>对原水厂进行改造，项目不涉及耕地、用林、环保、水保及其他审批手续</t>
        </is>
      </c>
      <c r="Z465" s="544" t="n"/>
    </row>
    <row r="466" ht="94" customFormat="1" customHeight="1" s="507">
      <c r="A466" s="151" t="n">
        <v>184</v>
      </c>
      <c r="B466" s="151" t="inlineStr">
        <is>
          <t>乡村建设行动</t>
        </is>
      </c>
      <c r="C466" s="151" t="inlineStr">
        <is>
          <t>农村基础设施</t>
        </is>
      </c>
      <c r="D466" s="151" t="inlineStr">
        <is>
          <t>农村供水保障设施建设</t>
        </is>
      </c>
      <c r="E466" s="151" t="inlineStr">
        <is>
          <t>者海镇后冲－白脑门水厂管网连通工程</t>
        </is>
      </c>
      <c r="F466" s="151" t="inlineStr">
        <is>
          <t>者海镇</t>
        </is>
      </c>
      <c r="G466" s="151" t="inlineStr">
        <is>
          <t>钢铁、柳树</t>
        </is>
      </c>
      <c r="H466" s="151" t="inlineStr">
        <is>
          <t>新建</t>
        </is>
      </c>
      <c r="I466" s="523" t="inlineStr">
        <is>
          <t>安装DN200供水主管道5千米，DN100-DN25管道2千米。</t>
        </is>
      </c>
      <c r="J466" s="151">
        <f>K466+L466+M466</f>
        <v/>
      </c>
      <c r="K466" s="205" t="n">
        <v>195</v>
      </c>
      <c r="L466" s="151" t="n"/>
      <c r="M466" s="151" t="n"/>
      <c r="N466" s="523" t="inlineStr">
        <is>
          <t>项目建成后，可进一步巩固提升饮水安全保障水平，提高人民生活水平，覆盖受益人口6500户18300人，其中脱贫人口1800户6210人，“三类监测对象”65户235人。</t>
        </is>
      </c>
      <c r="O466" s="523" t="n"/>
      <c r="P466" s="205" t="n">
        <v>18300</v>
      </c>
      <c r="Q466" s="151" t="inlineStr">
        <is>
          <t>否</t>
        </is>
      </c>
      <c r="R466" s="151" t="inlineStr">
        <is>
          <t>否</t>
        </is>
      </c>
      <c r="S466" s="151" t="inlineStr">
        <is>
          <t>否</t>
        </is>
      </c>
      <c r="T466" s="151" t="inlineStr">
        <is>
          <t>会泽县水务局</t>
        </is>
      </c>
      <c r="U466" s="151" t="inlineStr">
        <is>
          <t>者海镇人民政府</t>
        </is>
      </c>
      <c r="V466" s="151" t="inlineStr">
        <is>
          <t>是</t>
        </is>
      </c>
      <c r="W466" s="568" t="n">
        <v>46023</v>
      </c>
      <c r="X466" s="569" t="n">
        <v>46387</v>
      </c>
      <c r="Y466" s="366" t="inlineStr">
        <is>
          <t>项目不涉及耕地、用林、环保、水保及其他审批手续</t>
        </is>
      </c>
      <c r="Z466" s="544" t="n"/>
    </row>
    <row r="467" ht="97" customFormat="1" customHeight="1" s="507">
      <c r="A467" s="151" t="n">
        <v>185</v>
      </c>
      <c r="B467" s="151" t="inlineStr">
        <is>
          <t>乡村建设行动</t>
        </is>
      </c>
      <c r="C467" s="151" t="inlineStr">
        <is>
          <t>农村基础设施</t>
        </is>
      </c>
      <c r="D467" s="151" t="inlineStr">
        <is>
          <t>农村供水保障设施建设</t>
        </is>
      </c>
      <c r="E467" s="151" t="inlineStr">
        <is>
          <t>者海镇陶家村补水工程</t>
        </is>
      </c>
      <c r="F467" s="151" t="inlineStr">
        <is>
          <t>者海镇</t>
        </is>
      </c>
      <c r="G467" s="151" t="inlineStr">
        <is>
          <t>陶家村</t>
        </is>
      </c>
      <c r="H467" s="151" t="inlineStr">
        <is>
          <t>新建</t>
        </is>
      </c>
      <c r="I467" s="523" t="inlineStr">
        <is>
          <t>在陶家村新建光伏提水泵站1座；蓄水池5座；安装DN50-DN15内涂塑外镀锌管道19.5千米；安装水表、表箱、站杆、水龙头、闸阀526套。</t>
        </is>
      </c>
      <c r="J467" s="151">
        <f>K467+L467+M467</f>
        <v/>
      </c>
      <c r="K467" s="205" t="n">
        <v>197</v>
      </c>
      <c r="L467" s="151" t="n"/>
      <c r="M467" s="151" t="n"/>
      <c r="N467" s="523" t="inlineStr">
        <is>
          <t>项目建成后，可进一步巩固提升饮水安全保障水平，提高人民生活水平，覆盖受益人口712户2705人，其中脱贫人口376户1332人，“三类监测对象”31户113人。</t>
        </is>
      </c>
      <c r="O467" s="523" t="n"/>
      <c r="P467" s="205" t="n">
        <v>2705</v>
      </c>
      <c r="Q467" s="151" t="inlineStr">
        <is>
          <t>否</t>
        </is>
      </c>
      <c r="R467" s="151" t="inlineStr">
        <is>
          <t>否</t>
        </is>
      </c>
      <c r="S467" s="151" t="inlineStr">
        <is>
          <t>否</t>
        </is>
      </c>
      <c r="T467" s="151" t="inlineStr">
        <is>
          <t>会泽县水务局</t>
        </is>
      </c>
      <c r="U467" s="151" t="inlineStr">
        <is>
          <t>者海镇人民政府</t>
        </is>
      </c>
      <c r="V467" s="151" t="inlineStr">
        <is>
          <t>是</t>
        </is>
      </c>
      <c r="W467" s="568" t="n">
        <v>46023</v>
      </c>
      <c r="X467" s="569" t="n">
        <v>46387</v>
      </c>
      <c r="Y467" s="366" t="inlineStr">
        <is>
          <t>水池、水泵房不占用耕地、林地，不涉及环保、水保</t>
        </is>
      </c>
      <c r="Z467" s="544" t="n"/>
    </row>
    <row r="468" ht="92" customFormat="1" customHeight="1" s="507">
      <c r="A468" s="151" t="n">
        <v>186</v>
      </c>
      <c r="B468" s="151" t="inlineStr">
        <is>
          <t>乡村建设行动</t>
        </is>
      </c>
      <c r="C468" s="151" t="inlineStr">
        <is>
          <t>农村基础设施</t>
        </is>
      </c>
      <c r="D468" s="151" t="inlineStr">
        <is>
          <t>农村供水保障设施建设</t>
        </is>
      </c>
      <c r="E468" s="151" t="inlineStr">
        <is>
          <t>者海镇七五卡村饮水安全项目</t>
        </is>
      </c>
      <c r="F468" s="151" t="inlineStr">
        <is>
          <t>者海镇</t>
        </is>
      </c>
      <c r="G468" s="151" t="inlineStr">
        <is>
          <t>七五卡村</t>
        </is>
      </c>
      <c r="H468" s="151" t="inlineStr">
        <is>
          <t>新建</t>
        </is>
      </c>
      <c r="I468" s="523" t="inlineStr">
        <is>
          <t>新建水源点1处，200立方米蓄水池1座；安装DN50-15管道15千米，安装水表、表箱、站杆、水龙头、闸阀300套。</t>
        </is>
      </c>
      <c r="J468" s="151">
        <f>K468+L468+M468</f>
        <v/>
      </c>
      <c r="K468" s="205" t="n">
        <v>69</v>
      </c>
      <c r="L468" s="151" t="n"/>
      <c r="M468" s="151" t="n"/>
      <c r="N468" s="523" t="inlineStr">
        <is>
          <t>工程建成后，可进一步巩固提升饮水安全保障水平，提高人民生活水平，覆盖受益人口523户1849人，其中脱贫人口176户660人，“三类监测对象”16户53人。</t>
        </is>
      </c>
      <c r="O468" s="523" t="n"/>
      <c r="P468" s="205" t="n">
        <v>1849</v>
      </c>
      <c r="Q468" s="151" t="inlineStr">
        <is>
          <t>否</t>
        </is>
      </c>
      <c r="R468" s="151" t="inlineStr">
        <is>
          <t>否</t>
        </is>
      </c>
      <c r="S468" s="151" t="inlineStr">
        <is>
          <t>否</t>
        </is>
      </c>
      <c r="T468" s="151" t="inlineStr">
        <is>
          <t>会泽县水务局</t>
        </is>
      </c>
      <c r="U468" s="151" t="inlineStr">
        <is>
          <t>者海镇人民政府</t>
        </is>
      </c>
      <c r="V468" s="151" t="inlineStr">
        <is>
          <t>是</t>
        </is>
      </c>
      <c r="W468" s="568" t="n">
        <v>46023</v>
      </c>
      <c r="X468" s="569" t="n">
        <v>46387</v>
      </c>
      <c r="Y468" s="519" t="inlineStr">
        <is>
          <t>水池不占用耕地、林地，不涉及环保、水保</t>
        </is>
      </c>
      <c r="Z468" s="544" t="n"/>
    </row>
    <row r="469" ht="97" customFormat="1" customHeight="1" s="507">
      <c r="A469" s="151" t="n">
        <v>187</v>
      </c>
      <c r="B469" s="151" t="inlineStr">
        <is>
          <t>乡村建设行动</t>
        </is>
      </c>
      <c r="C469" s="151" t="inlineStr">
        <is>
          <t>农村基础设施</t>
        </is>
      </c>
      <c r="D469" s="151" t="inlineStr">
        <is>
          <t>农村供水保障设施建设</t>
        </is>
      </c>
      <c r="E469" s="151" t="inlineStr">
        <is>
          <t>者海镇陆兴阿都发饮水安全项目</t>
        </is>
      </c>
      <c r="F469" s="151" t="inlineStr">
        <is>
          <t>者海镇</t>
        </is>
      </c>
      <c r="G469" s="366" t="inlineStr">
        <is>
          <t>陆兴村</t>
        </is>
      </c>
      <c r="H469" s="151" t="inlineStr">
        <is>
          <t>新建</t>
        </is>
      </c>
      <c r="I469" s="523" t="inlineStr">
        <is>
          <t>新建光伏提水泵站1座，200立方米蓄水池1座；安装管道3.6千米。</t>
        </is>
      </c>
      <c r="J469" s="151">
        <f>K469+L469+M469</f>
        <v/>
      </c>
      <c r="K469" s="205" t="n">
        <v>110</v>
      </c>
      <c r="L469" s="151" t="n"/>
      <c r="M469" s="151" t="n"/>
      <c r="N469" s="523" t="inlineStr">
        <is>
          <t>工程建成后，可进一步巩固提升饮水安全保障水平，提高人民生活水平，覆盖受益人口85户285人，其中脱贫人口40户120人，“三类监测对象”2户6人。</t>
        </is>
      </c>
      <c r="O469" s="523" t="n"/>
      <c r="P469" s="205" t="n">
        <v>285</v>
      </c>
      <c r="Q469" s="151" t="inlineStr">
        <is>
          <t>否</t>
        </is>
      </c>
      <c r="R469" s="151" t="inlineStr">
        <is>
          <t>否</t>
        </is>
      </c>
      <c r="S469" s="151" t="inlineStr">
        <is>
          <t>否</t>
        </is>
      </c>
      <c r="T469" s="151" t="inlineStr">
        <is>
          <t>会泽县水务局</t>
        </is>
      </c>
      <c r="U469" s="151" t="inlineStr">
        <is>
          <t>者海镇人民政府</t>
        </is>
      </c>
      <c r="V469" s="151" t="inlineStr">
        <is>
          <t>是</t>
        </is>
      </c>
      <c r="W469" s="568" t="n">
        <v>46023</v>
      </c>
      <c r="X469" s="569" t="n">
        <v>46387</v>
      </c>
      <c r="Y469" s="366" t="inlineStr">
        <is>
          <t>水池、水泵房不占用耕地、林地，不涉及环保、水保</t>
        </is>
      </c>
      <c r="Z469" s="544" t="n"/>
    </row>
    <row r="470" ht="91" customFormat="1" customHeight="1" s="507">
      <c r="A470" s="151" t="n">
        <v>188</v>
      </c>
      <c r="B470" s="151" t="inlineStr">
        <is>
          <t>乡村建设行动</t>
        </is>
      </c>
      <c r="C470" s="151" t="inlineStr">
        <is>
          <t>农村基础设施</t>
        </is>
      </c>
      <c r="D470" s="151" t="inlineStr">
        <is>
          <t>农村供水保障设施建设</t>
        </is>
      </c>
      <c r="E470" s="151" t="inlineStr">
        <is>
          <t>者海镇盖胜村三组饮水安全项目</t>
        </is>
      </c>
      <c r="F470" s="151" t="inlineStr">
        <is>
          <t>者海镇</t>
        </is>
      </c>
      <c r="G470" s="151" t="inlineStr">
        <is>
          <t>盖胜村</t>
        </is>
      </c>
      <c r="H470" s="151" t="inlineStr">
        <is>
          <t>新建</t>
        </is>
      </c>
      <c r="I470" s="523" t="inlineStr">
        <is>
          <t>新建50立方米蓄水池1个，安装管道11千米；安装水表、表箱、站管、水龙头、闸阀140套。</t>
        </is>
      </c>
      <c r="J470" s="151">
        <f>K470+L470+M470</f>
        <v/>
      </c>
      <c r="K470" s="205" t="n">
        <v>35.49</v>
      </c>
      <c r="L470" s="151" t="n"/>
      <c r="M470" s="151" t="n"/>
      <c r="N470" s="523" t="inlineStr">
        <is>
          <t>工程建成后，可进一步巩固提升饮水安全保障水平，提高人民生活水平，覆盖受益人口140户490人，其中脱贫人口61户180人，“三类监测对象”2户5人。</t>
        </is>
      </c>
      <c r="O470" s="523" t="n"/>
      <c r="P470" s="205" t="n">
        <v>490</v>
      </c>
      <c r="Q470" s="151" t="inlineStr">
        <is>
          <t>否</t>
        </is>
      </c>
      <c r="R470" s="151" t="inlineStr">
        <is>
          <t>否</t>
        </is>
      </c>
      <c r="S470" s="151" t="inlineStr">
        <is>
          <t>否</t>
        </is>
      </c>
      <c r="T470" s="151" t="inlineStr">
        <is>
          <t>会泽县水务局</t>
        </is>
      </c>
      <c r="U470" s="151" t="inlineStr">
        <is>
          <t>者海镇人民政府</t>
        </is>
      </c>
      <c r="V470" s="151" t="inlineStr">
        <is>
          <t>是</t>
        </is>
      </c>
      <c r="W470" s="568" t="n">
        <v>46023</v>
      </c>
      <c r="X470" s="569" t="n">
        <v>46387</v>
      </c>
      <c r="Y470" s="366" t="inlineStr">
        <is>
          <t>水池不占用耕地、林地，不涉及环保、水保</t>
        </is>
      </c>
      <c r="Z470" s="544" t="n"/>
    </row>
    <row r="471" ht="89" customFormat="1" customHeight="1" s="507">
      <c r="A471" s="151" t="n">
        <v>189</v>
      </c>
      <c r="B471" s="151" t="inlineStr">
        <is>
          <t>乡村建设行动</t>
        </is>
      </c>
      <c r="C471" s="151" t="inlineStr">
        <is>
          <t>农村基础设施</t>
        </is>
      </c>
      <c r="D471" s="151" t="inlineStr">
        <is>
          <t>农村供水保障设施建设</t>
        </is>
      </c>
      <c r="E471" s="151" t="inlineStr">
        <is>
          <t>者海镇付家村一组饮水安全项目</t>
        </is>
      </c>
      <c r="F471" s="151" t="inlineStr">
        <is>
          <t>者海镇</t>
        </is>
      </c>
      <c r="G471" s="151" t="inlineStr">
        <is>
          <t>付家村</t>
        </is>
      </c>
      <c r="H471" s="151" t="inlineStr">
        <is>
          <t>新建</t>
        </is>
      </c>
      <c r="I471" s="523" t="inlineStr">
        <is>
          <t>新建20立方米取水池1个，100立方米蓄水池1个；新建水泵站1座、闸阀房1间，架设供电线路1套；安装管道7.5千米，安装水表、表箱、站管、水龙头、闸阀80套。</t>
        </is>
      </c>
      <c r="J471" s="151">
        <f>K471+L471+M471</f>
        <v/>
      </c>
      <c r="K471" s="205" t="n">
        <v>85</v>
      </c>
      <c r="L471" s="151" t="n"/>
      <c r="M471" s="151" t="n"/>
      <c r="N471" s="523" t="inlineStr">
        <is>
          <t>工程建成后，可进一步巩固提升饮水安全保障水平，提高人民生活水平，覆盖受益人口80户320人，其中脱贫人口32户110人，“三类监测对象”3户7人。</t>
        </is>
      </c>
      <c r="O471" s="523" t="n"/>
      <c r="P471" s="205" t="n">
        <v>320</v>
      </c>
      <c r="Q471" s="151" t="inlineStr">
        <is>
          <t>否</t>
        </is>
      </c>
      <c r="R471" s="151" t="inlineStr">
        <is>
          <t>否</t>
        </is>
      </c>
      <c r="S471" s="151" t="inlineStr">
        <is>
          <t>否</t>
        </is>
      </c>
      <c r="T471" s="151" t="inlineStr">
        <is>
          <t>会泽县水务局</t>
        </is>
      </c>
      <c r="U471" s="151" t="inlineStr">
        <is>
          <t>者海镇人民政府</t>
        </is>
      </c>
      <c r="V471" s="151" t="inlineStr">
        <is>
          <t>是</t>
        </is>
      </c>
      <c r="W471" s="568" t="n">
        <v>46023</v>
      </c>
      <c r="X471" s="569" t="n">
        <v>46387</v>
      </c>
      <c r="Y471" s="366" t="inlineStr">
        <is>
          <t>水池、水泵房不占用耕地、林地，不涉及环保、水保</t>
        </is>
      </c>
      <c r="Z471" s="544" t="n"/>
    </row>
    <row r="472" ht="87" customFormat="1" customHeight="1" s="507">
      <c r="A472" s="151" t="n">
        <v>190</v>
      </c>
      <c r="B472" s="151" t="inlineStr">
        <is>
          <t>乡村建设行动</t>
        </is>
      </c>
      <c r="C472" s="151" t="inlineStr">
        <is>
          <t>农村基础设施</t>
        </is>
      </c>
      <c r="D472" s="151" t="inlineStr">
        <is>
          <t>农村供水保障设施建设</t>
        </is>
      </c>
      <c r="E472" s="151" t="inlineStr">
        <is>
          <t>大井镇大水村拖姑小组饮水工程</t>
        </is>
      </c>
      <c r="F472" s="151" t="inlineStr">
        <is>
          <t>大井镇</t>
        </is>
      </c>
      <c r="G472" s="151" t="inlineStr">
        <is>
          <t>大水村</t>
        </is>
      </c>
      <c r="H472" s="151" t="inlineStr">
        <is>
          <t>新建</t>
        </is>
      </c>
      <c r="I472" s="523" t="inlineStr">
        <is>
          <t>新建深井一座（深井泵、智能控制柜、信号线）10万元，闸阀房一座1万元，DN50管道1200米7万元，闸阀及止回阀安装1套0.15万元，架设三相电380V线路2200米30万元。</t>
        </is>
      </c>
      <c r="J472" s="151">
        <f>K472+L472+M472</f>
        <v/>
      </c>
      <c r="K472" s="205" t="n">
        <v>50</v>
      </c>
      <c r="L472" s="151" t="n"/>
      <c r="M472" s="151" t="n"/>
      <c r="N472" s="523" t="inlineStr">
        <is>
          <t>工程建成后，进一步巩固提升饮水安全保障水平，提高人民生活水平，覆盖受益人口157户471人，其中脱贫人口21户72人“三类监测对象”5户17人。</t>
        </is>
      </c>
      <c r="O472" s="523" t="n"/>
      <c r="P472" s="205" t="n">
        <v>471</v>
      </c>
      <c r="Q472" s="151" t="inlineStr">
        <is>
          <t>否</t>
        </is>
      </c>
      <c r="R472" s="151" t="inlineStr">
        <is>
          <t>否</t>
        </is>
      </c>
      <c r="S472" s="151" t="inlineStr">
        <is>
          <t>否</t>
        </is>
      </c>
      <c r="T472" s="151" t="inlineStr">
        <is>
          <t>会泽县水务局</t>
        </is>
      </c>
      <c r="U472" s="151" t="inlineStr">
        <is>
          <t>大井镇人民政府</t>
        </is>
      </c>
      <c r="V472" s="151" t="inlineStr">
        <is>
          <t>是</t>
        </is>
      </c>
      <c r="W472" s="568" t="n">
        <v>46023</v>
      </c>
      <c r="X472" s="569" t="n">
        <v>46387</v>
      </c>
      <c r="Y472" s="366" t="inlineStr">
        <is>
          <t>水池、水泵房不占用耕地、林地，不涉及环保、水保</t>
        </is>
      </c>
      <c r="Z472" s="544" t="n"/>
    </row>
    <row r="473" ht="154" customFormat="1" customHeight="1" s="507">
      <c r="A473" s="151" t="n">
        <v>191</v>
      </c>
      <c r="B473" s="151" t="inlineStr">
        <is>
          <t>乡村建设行动</t>
        </is>
      </c>
      <c r="C473" s="151" t="inlineStr">
        <is>
          <t>农村基础设施</t>
        </is>
      </c>
      <c r="D473" s="151" t="inlineStr">
        <is>
          <t>农村供水保障设施建设</t>
        </is>
      </c>
      <c r="E473" s="151" t="inlineStr">
        <is>
          <t>大井镇双车村饮水工程</t>
        </is>
      </c>
      <c r="F473" s="151" t="inlineStr">
        <is>
          <t>大井镇</t>
        </is>
      </c>
      <c r="G473" s="151" t="inlineStr">
        <is>
          <t>双车村</t>
        </is>
      </c>
      <c r="H473" s="151" t="inlineStr">
        <is>
          <t>新建</t>
        </is>
      </c>
      <c r="I473" s="523" t="inlineStr">
        <is>
          <t>建设50立方米水池7座；土方开挖及回填250米，安装铺设供水管网47500米（DN65管1500米，DN50管2000米，DN40管2000米，DN25管2000米，PE20（1.6mPa）管40000米）；DN65高压闸阀5套，DN50高压闸阀10套，DN40高压闸阀10套，DN65高压闸阀10套，DN50液位控制阀（1.6米Pa）10套，PE20联塑闸阀410套；水表井建设（含钢盖板）25座，闸阀井（含钢盖板安装）10座；混凝土路面切割及恢复480米，土方开挖及回填等，水表龙头站管320套等；合计总投资96.68万元。</t>
        </is>
      </c>
      <c r="J473" s="151">
        <f>K473+L473+M473</f>
        <v/>
      </c>
      <c r="K473" s="205" t="n">
        <v>96.68000000000001</v>
      </c>
      <c r="L473" s="151" t="n"/>
      <c r="M473" s="151" t="n"/>
      <c r="N473" s="523" t="inlineStr">
        <is>
          <t>项目建成后产权归大井镇人民政府，可进一步巩固提升饮水安全保障水平，提高人民生活水平，覆盖受益人口350户1012人，其中脱贫人口107户325人，“三类监测对象”9户32人。</t>
        </is>
      </c>
      <c r="O473" s="523" t="n"/>
      <c r="P473" s="205" t="n">
        <v>1012</v>
      </c>
      <c r="Q473" s="151" t="inlineStr">
        <is>
          <t>否</t>
        </is>
      </c>
      <c r="R473" s="151" t="inlineStr">
        <is>
          <t>否</t>
        </is>
      </c>
      <c r="S473" s="151" t="inlineStr">
        <is>
          <t>否</t>
        </is>
      </c>
      <c r="T473" s="151" t="inlineStr">
        <is>
          <t>会泽县水务局</t>
        </is>
      </c>
      <c r="U473" s="151" t="inlineStr">
        <is>
          <t>大井镇人民政府</t>
        </is>
      </c>
      <c r="V473" s="151" t="inlineStr">
        <is>
          <t>是</t>
        </is>
      </c>
      <c r="W473" s="568" t="n">
        <v>46023</v>
      </c>
      <c r="X473" s="569" t="n">
        <v>46387</v>
      </c>
      <c r="Y473" s="151" t="inlineStr">
        <is>
          <t>水池不占用耕地、林地，不涉及环保、水保</t>
        </is>
      </c>
      <c r="Z473" s="544" t="n"/>
    </row>
    <row r="474" ht="142" customFormat="1" customHeight="1" s="507">
      <c r="A474" s="151" t="n">
        <v>192</v>
      </c>
      <c r="B474" s="151" t="inlineStr">
        <is>
          <t>乡村建设行动</t>
        </is>
      </c>
      <c r="C474" s="151" t="inlineStr">
        <is>
          <t>农村基础设施</t>
        </is>
      </c>
      <c r="D474" s="151" t="inlineStr">
        <is>
          <t>农村供水保障设施建设</t>
        </is>
      </c>
      <c r="E474" s="151" t="inlineStr">
        <is>
          <t>大井镇木厂村饮水工程</t>
        </is>
      </c>
      <c r="F474" s="151" t="inlineStr">
        <is>
          <t>大井</t>
        </is>
      </c>
      <c r="G474" s="151" t="inlineStr">
        <is>
          <t>木厂</t>
        </is>
      </c>
      <c r="H474" s="151" t="inlineStr">
        <is>
          <t>新建</t>
        </is>
      </c>
      <c r="I474" s="523" t="inlineStr">
        <is>
          <t>新建设50立方米蓄水池3座，安装DN65热镀锌钢管1000米，DN50热镀锌钢管1500米，DN40热镀锌钢管1500米，DN25热镀锌钢管2000米，DN80联塑闸阀5套，DN65联塑闸阀5套，DN50联塑闸阀10套，DN40联塑闸阀10套，DN25联塑闸阀10套，PE20联塑闸阀320套，水表井建设20座，闸阀井建设5座，混凝土路面切割及恢复350米，PE20联塑管道30000米，土石方开挖回填，水表龙头站管320套。合计总投资67万元。</t>
        </is>
      </c>
      <c r="J474" s="151">
        <f>K474+L474+M474</f>
        <v/>
      </c>
      <c r="K474" s="205" t="n">
        <v>67</v>
      </c>
      <c r="L474" s="151" t="n"/>
      <c r="M474" s="151" t="n"/>
      <c r="N474" s="523" t="inlineStr">
        <is>
          <t>项目建成后产权归大井镇人民政府，进一步巩固提升饮水安全保障水平，提高人民生活水平，覆盖受益人口280户980人，其中脱贫人口“三类监测对象”5户12人。</t>
        </is>
      </c>
      <c r="O474" s="523" t="n"/>
      <c r="P474" s="205" t="n">
        <v>980</v>
      </c>
      <c r="Q474" s="151" t="inlineStr">
        <is>
          <t>否</t>
        </is>
      </c>
      <c r="R474" s="151" t="inlineStr">
        <is>
          <t>否</t>
        </is>
      </c>
      <c r="S474" s="151" t="inlineStr">
        <is>
          <t>否</t>
        </is>
      </c>
      <c r="T474" s="151" t="inlineStr">
        <is>
          <t>会泽县水务局</t>
        </is>
      </c>
      <c r="U474" s="151" t="inlineStr">
        <is>
          <t>大井镇人民政府</t>
        </is>
      </c>
      <c r="V474" s="151" t="inlineStr">
        <is>
          <t>是</t>
        </is>
      </c>
      <c r="W474" s="568" t="n">
        <v>46023</v>
      </c>
      <c r="X474" s="569" t="n">
        <v>46387</v>
      </c>
      <c r="Y474" s="151" t="inlineStr">
        <is>
          <t>水池不占用耕地、林地，不涉及环保、水保</t>
        </is>
      </c>
      <c r="Z474" s="544" t="n"/>
    </row>
    <row r="475" ht="94" customFormat="1" customHeight="1" s="507">
      <c r="A475" s="151" t="n">
        <v>193</v>
      </c>
      <c r="B475" s="151" t="inlineStr">
        <is>
          <t>乡村建设行动</t>
        </is>
      </c>
      <c r="C475" s="151" t="inlineStr">
        <is>
          <t>农村基础设施</t>
        </is>
      </c>
      <c r="D475" s="151" t="inlineStr">
        <is>
          <t>农村供水保障设施建设</t>
        </is>
      </c>
      <c r="E475" s="151" t="inlineStr">
        <is>
          <t>大井镇盐塘村小坪子（老汉田、田边）小组提水工程</t>
        </is>
      </c>
      <c r="F475" s="151" t="inlineStr">
        <is>
          <t>大井镇</t>
        </is>
      </c>
      <c r="G475" s="151" t="inlineStr">
        <is>
          <t>盐塘村</t>
        </is>
      </c>
      <c r="H475" s="151" t="inlineStr">
        <is>
          <t>新建</t>
        </is>
      </c>
      <c r="I475" s="523" t="inlineStr">
        <is>
          <t>新建10立方米取水池一座、DN25镀锌钢管800米、200米扬程抽水泵4套，抽水泵房两座，浮球阀等闸阀3套，入户110套水表龙头站管，PE25管1500米，PE20管3000米。</t>
        </is>
      </c>
      <c r="J475" s="151">
        <f>K475+L475+M475</f>
        <v/>
      </c>
      <c r="K475" s="205" t="n">
        <v>13.5</v>
      </c>
      <c r="L475" s="151" t="n"/>
      <c r="M475" s="151" t="n"/>
      <c r="N475" s="523" t="inlineStr">
        <is>
          <t>工程建成后，进一步巩固提升饮水安全保障水平，提高人民生活水平，覆盖受益人口小坪子、老汉田、田边三个小组110户400余人</t>
        </is>
      </c>
      <c r="O475" s="523" t="n"/>
      <c r="P475" s="205" t="n">
        <v>400</v>
      </c>
      <c r="Q475" s="151" t="inlineStr">
        <is>
          <t>否</t>
        </is>
      </c>
      <c r="R475" s="151" t="inlineStr">
        <is>
          <t>否</t>
        </is>
      </c>
      <c r="S475" s="151" t="inlineStr">
        <is>
          <t>否</t>
        </is>
      </c>
      <c r="T475" s="151" t="inlineStr">
        <is>
          <t>会泽县水务局</t>
        </is>
      </c>
      <c r="U475" s="151" t="inlineStr">
        <is>
          <t>大井镇人民政府</t>
        </is>
      </c>
      <c r="V475" s="151" t="inlineStr">
        <is>
          <t>是</t>
        </is>
      </c>
      <c r="W475" s="568" t="inlineStr">
        <is>
          <t>2026年1月</t>
        </is>
      </c>
      <c r="X475" s="569" t="inlineStr">
        <is>
          <t>2026年12月</t>
        </is>
      </c>
      <c r="Y475" s="151" t="inlineStr">
        <is>
          <t>水池、水泵房不占用耕地、林地，不涉及环保、水保</t>
        </is>
      </c>
      <c r="Z475" s="544" t="n"/>
    </row>
    <row r="476" ht="90" customFormat="1" customHeight="1" s="507">
      <c r="A476" s="151" t="n">
        <v>194</v>
      </c>
      <c r="B476" s="151" t="inlineStr">
        <is>
          <t>乡村建设行动</t>
        </is>
      </c>
      <c r="C476" s="151" t="inlineStr">
        <is>
          <t>农村基础设施</t>
        </is>
      </c>
      <c r="D476" s="151" t="inlineStr">
        <is>
          <t>农村供水保障设施建设</t>
        </is>
      </c>
      <c r="E476" s="151" t="inlineStr">
        <is>
          <t>大井镇刘家山小组村提饮工程</t>
        </is>
      </c>
      <c r="F476" s="151" t="inlineStr">
        <is>
          <t>大井镇</t>
        </is>
      </c>
      <c r="G476" s="151" t="inlineStr">
        <is>
          <t>刘家山村</t>
        </is>
      </c>
      <c r="H476" s="151" t="inlineStr">
        <is>
          <t>新建</t>
        </is>
      </c>
      <c r="I476" s="523" t="inlineStr">
        <is>
          <t>建设50立方米水池3个，100立方米水池3个，29万元；安装铺设供水管网40000米〔Φ20PE管25000米、Φ32PE管8000米，ΦPE50管7000米〕30万元；安装输配水设施、入户配套水表龙头站管，闸阀250套，5万元；建设提水泵站3座，18万元。</t>
        </is>
      </c>
      <c r="J476" s="151">
        <f>K476+L476+M476</f>
        <v/>
      </c>
      <c r="K476" s="205" t="n">
        <v>82</v>
      </c>
      <c r="L476" s="151" t="n"/>
      <c r="M476" s="151" t="n"/>
      <c r="N476" s="523" t="inlineStr">
        <is>
          <t>项目建成后产权归大井乡（镇、街道）人民政府，可进一步巩固提升饮水安全保障水平，提高人民生活水平，覆盖受益人口250户916人。</t>
        </is>
      </c>
      <c r="O476" s="523" t="n"/>
      <c r="P476" s="205" t="n">
        <v>916</v>
      </c>
      <c r="Q476" s="151" t="inlineStr">
        <is>
          <t>否</t>
        </is>
      </c>
      <c r="R476" s="151" t="inlineStr">
        <is>
          <t>否</t>
        </is>
      </c>
      <c r="S476" s="151" t="inlineStr">
        <is>
          <t>否</t>
        </is>
      </c>
      <c r="T476" s="151" t="inlineStr">
        <is>
          <t>会泽县水务局</t>
        </is>
      </c>
      <c r="U476" s="151" t="inlineStr">
        <is>
          <t>大井镇人民政府</t>
        </is>
      </c>
      <c r="V476" s="151" t="inlineStr">
        <is>
          <t>是</t>
        </is>
      </c>
      <c r="W476" s="568" t="n">
        <v>46023</v>
      </c>
      <c r="X476" s="569" t="n">
        <v>46387</v>
      </c>
      <c r="Y476" s="151" t="inlineStr">
        <is>
          <t>水池、水泵房不占用耕地、林地，不涉及环保、水保</t>
        </is>
      </c>
      <c r="Z476" s="544" t="n"/>
    </row>
    <row r="477" ht="103" customFormat="1" customHeight="1" s="507">
      <c r="A477" s="151" t="n">
        <v>195</v>
      </c>
      <c r="B477" s="151" t="inlineStr">
        <is>
          <t>乡村建设行动</t>
        </is>
      </c>
      <c r="C477" s="151" t="inlineStr">
        <is>
          <t>农村基础设施</t>
        </is>
      </c>
      <c r="D477" s="151" t="inlineStr">
        <is>
          <t>农村供水保障设施建设</t>
        </is>
      </c>
      <c r="E477" s="151" t="inlineStr">
        <is>
          <t>大井镇黄梨村饮水工程</t>
        </is>
      </c>
      <c r="F477" s="151" t="inlineStr">
        <is>
          <t>大井</t>
        </is>
      </c>
      <c r="G477" s="151" t="inlineStr">
        <is>
          <t>黄梨村</t>
        </is>
      </c>
      <c r="H477" s="151" t="inlineStr">
        <is>
          <t>新建</t>
        </is>
      </c>
      <c r="I477" s="523" t="inlineStr">
        <is>
          <t>取水点改造及拦水坝建设10万元（含清淤、滤料），20立方米水池一个2.1万元，安装DN100镀锌钢管150米，安装DN80镀锌钢管200米，安装DN50镀锌钢管300米，6.9万元，DN100高压闸阀3套0.4万元，DN80高压闸阀3套0.3万元，DN50高压闸阀2套0.1万元。合计概算19.8万元。</t>
        </is>
      </c>
      <c r="J477" s="151">
        <f>K477+L477+M477</f>
        <v/>
      </c>
      <c r="K477" s="205" t="n">
        <v>19.8</v>
      </c>
      <c r="L477" s="151" t="n"/>
      <c r="M477" s="151" t="n"/>
      <c r="N477" s="523" t="inlineStr">
        <is>
          <t>项目建成后产权归大井镇人民政府，进一步巩固提升饮水安全保障水平，提高人民生活水平，覆盖受益人口512户1792人，其中脱贫人口106户371人，“三类监测对象”35户123人。</t>
        </is>
      </c>
      <c r="O477" s="523" t="n"/>
      <c r="P477" s="205" t="n">
        <v>1792</v>
      </c>
      <c r="Q477" s="151" t="inlineStr">
        <is>
          <t>否</t>
        </is>
      </c>
      <c r="R477" s="151" t="inlineStr">
        <is>
          <t>否</t>
        </is>
      </c>
      <c r="S477" s="151" t="inlineStr">
        <is>
          <t>否</t>
        </is>
      </c>
      <c r="T477" s="151" t="inlineStr">
        <is>
          <t>会泽县水务局</t>
        </is>
      </c>
      <c r="U477" s="151" t="inlineStr">
        <is>
          <t>大井镇人民政府</t>
        </is>
      </c>
      <c r="V477" s="151" t="inlineStr">
        <is>
          <t>是</t>
        </is>
      </c>
      <c r="W477" s="568" t="n">
        <v>46023</v>
      </c>
      <c r="X477" s="569" t="n">
        <v>46387</v>
      </c>
      <c r="Y477" s="519" t="inlineStr">
        <is>
          <t>取水坝、水池不占用耕地、林地，不涉及环保、水保</t>
        </is>
      </c>
      <c r="Z477" s="544" t="n"/>
    </row>
    <row r="478" ht="103" customFormat="1" customHeight="1" s="507">
      <c r="A478" s="151" t="n">
        <v>196</v>
      </c>
      <c r="B478" s="151" t="inlineStr">
        <is>
          <t>乡村建设行动</t>
        </is>
      </c>
      <c r="C478" s="151" t="inlineStr">
        <is>
          <t>农村基础设施</t>
        </is>
      </c>
      <c r="D478" s="151" t="inlineStr">
        <is>
          <t>农村供水保障设施建设</t>
        </is>
      </c>
      <c r="E478" s="151" t="inlineStr">
        <is>
          <t>大井镇芦坪村饮水工程</t>
        </is>
      </c>
      <c r="F478" s="151" t="inlineStr">
        <is>
          <t>大井</t>
        </is>
      </c>
      <c r="G478" s="151" t="inlineStr">
        <is>
          <t>芦坪村</t>
        </is>
      </c>
      <c r="H478" s="151" t="inlineStr">
        <is>
          <t>新建</t>
        </is>
      </c>
      <c r="I478" s="523" t="inlineStr">
        <is>
          <t>建设100立方米取水池3个，50立方米取水池3个；安装铺设供水管网5000米（PE25管3000米，PE20管3000米）。</t>
        </is>
      </c>
      <c r="J478" s="151">
        <f>K478+L478+M478</f>
        <v/>
      </c>
      <c r="K478" s="205" t="n">
        <v>35</v>
      </c>
      <c r="L478" s="151" t="n"/>
      <c r="M478" s="151" t="n"/>
      <c r="N478" s="523" t="inlineStr">
        <is>
          <t>项目建成后产权归大井镇人民政府，进一步巩固提升饮水安全保障水平，提高人民生活水平，覆盖受益人口862户2864人，其中脱贫人口186户654人，“三类监测对象”20户59人。</t>
        </is>
      </c>
      <c r="O478" s="523" t="n"/>
      <c r="P478" s="205" t="n">
        <v>2864</v>
      </c>
      <c r="Q478" s="151" t="inlineStr">
        <is>
          <t>否</t>
        </is>
      </c>
      <c r="R478" s="151" t="inlineStr">
        <is>
          <t>否</t>
        </is>
      </c>
      <c r="S478" s="151" t="inlineStr">
        <is>
          <t>否</t>
        </is>
      </c>
      <c r="T478" s="151" t="inlineStr">
        <is>
          <t>会泽县水务局</t>
        </is>
      </c>
      <c r="U478" s="151" t="inlineStr">
        <is>
          <t>大井镇人民政府</t>
        </is>
      </c>
      <c r="V478" s="151" t="inlineStr">
        <is>
          <t>是</t>
        </is>
      </c>
      <c r="W478" s="568" t="n">
        <v>46023</v>
      </c>
      <c r="X478" s="569" t="n">
        <v>46387</v>
      </c>
      <c r="Y478" s="151" t="inlineStr">
        <is>
          <t>水池不占用耕地、林地，不涉及环保、水保</t>
        </is>
      </c>
      <c r="Z478" s="544" t="n"/>
    </row>
    <row r="479" ht="121" customFormat="1" customHeight="1" s="507">
      <c r="A479" s="151" t="n">
        <v>197</v>
      </c>
      <c r="B479" s="151" t="inlineStr">
        <is>
          <t>乡村建设行动</t>
        </is>
      </c>
      <c r="C479" s="151" t="inlineStr">
        <is>
          <t>农村基础设施</t>
        </is>
      </c>
      <c r="D479" s="151" t="inlineStr">
        <is>
          <t>农村供水保障设施建设</t>
        </is>
      </c>
      <c r="E479" s="151" t="inlineStr">
        <is>
          <t>大井镇银坪村水利提饮工程</t>
        </is>
      </c>
      <c r="F479" s="151" t="inlineStr">
        <is>
          <t>大井镇</t>
        </is>
      </c>
      <c r="G479" s="151" t="inlineStr">
        <is>
          <t>银坪村大马坪小组</t>
        </is>
      </c>
      <c r="H479" s="151" t="inlineStr">
        <is>
          <t>新建</t>
        </is>
      </c>
      <c r="I479" s="523" t="inlineStr">
        <is>
          <t>建设100立方米水池2个，14万元；安装铺设镀锌钢管1500米〔PE50管3000米，DN镀锌管1500米〕，12万元；安装输配水设施、入户配套108套，1万元；建设提水泵站1座，4万元；另加一个20立方米小水池资金1万元、建设地址为小丫口，合计概算投资：32万元。土石方、混凝土、取水点为大马坪小组老新田、高位水池建设地址为孙家老房子。</t>
        </is>
      </c>
      <c r="J479" s="151">
        <f>K479+L479+M479</f>
        <v/>
      </c>
      <c r="K479" s="205" t="n">
        <v>32</v>
      </c>
      <c r="L479" s="151" t="n"/>
      <c r="M479" s="151" t="n"/>
      <c r="N479" s="523" t="inlineStr">
        <is>
          <t>项目建成后产权归大井乡镇人民政府，可进一步巩固提升饮水安全保障水平，提高人民生活水平，覆盖受益人口106户326人，其中脱贫人口“三类监测对象”29户88人。</t>
        </is>
      </c>
      <c r="O479" s="523" t="n"/>
      <c r="P479" s="205" t="n">
        <v>326</v>
      </c>
      <c r="Q479" s="151" t="inlineStr">
        <is>
          <t>否</t>
        </is>
      </c>
      <c r="R479" s="151" t="inlineStr">
        <is>
          <t>否</t>
        </is>
      </c>
      <c r="S479" s="151" t="inlineStr">
        <is>
          <t>否</t>
        </is>
      </c>
      <c r="T479" s="151" t="inlineStr">
        <is>
          <t>会泽县水务局</t>
        </is>
      </c>
      <c r="U479" s="151" t="inlineStr">
        <is>
          <t>大井镇人民政府</t>
        </is>
      </c>
      <c r="V479" s="151" t="inlineStr">
        <is>
          <t>是</t>
        </is>
      </c>
      <c r="W479" s="568" t="n">
        <v>46023</v>
      </c>
      <c r="X479" s="569" t="n">
        <v>46387</v>
      </c>
      <c r="Y479" s="151" t="inlineStr">
        <is>
          <t>水池、水泵房不占用耕地、林地，不涉及环保、水保</t>
        </is>
      </c>
      <c r="Z479" s="544" t="n"/>
    </row>
    <row r="480" ht="79" customFormat="1" customHeight="1" s="507">
      <c r="A480" s="151" t="n">
        <v>198</v>
      </c>
      <c r="B480" s="151" t="inlineStr">
        <is>
          <t>乡村建设行动</t>
        </is>
      </c>
      <c r="C480" s="151" t="inlineStr">
        <is>
          <t>农村基础设施</t>
        </is>
      </c>
      <c r="D480" s="151" t="inlineStr">
        <is>
          <t>农村供水保障设施建设</t>
        </is>
      </c>
      <c r="E480" s="151" t="inlineStr">
        <is>
          <t>大井镇水窖饮水工程</t>
        </is>
      </c>
      <c r="F480" s="151" t="inlineStr">
        <is>
          <t>大井镇</t>
        </is>
      </c>
      <c r="G480" s="151" t="inlineStr">
        <is>
          <t>大井镇</t>
        </is>
      </c>
      <c r="H480" s="151" t="inlineStr">
        <is>
          <t>新建</t>
        </is>
      </c>
      <c r="I480" s="523" t="inlineStr">
        <is>
          <t>新建25立方米水窖100个，每个4000元，合计概算40万元。</t>
        </is>
      </c>
      <c r="J480" s="151">
        <f>K480+L480+M480</f>
        <v/>
      </c>
      <c r="K480" s="205" t="n">
        <v>40</v>
      </c>
      <c r="L480" s="151" t="n"/>
      <c r="M480" s="151" t="n"/>
      <c r="N480" s="523" t="inlineStr">
        <is>
          <t>项目建成后可进一步巩固提升饮水安全保障水平，提高人民生活水平，覆盖100户412人。</t>
        </is>
      </c>
      <c r="O480" s="523" t="n"/>
      <c r="P480" s="205" t="n">
        <v>412</v>
      </c>
      <c r="Q480" s="151" t="inlineStr">
        <is>
          <t>是</t>
        </is>
      </c>
      <c r="R480" s="151" t="inlineStr">
        <is>
          <t>否</t>
        </is>
      </c>
      <c r="S480" s="151" t="inlineStr">
        <is>
          <t>否</t>
        </is>
      </c>
      <c r="T480" s="151" t="inlineStr">
        <is>
          <t>会泽县水务局</t>
        </is>
      </c>
      <c r="U480" s="151" t="inlineStr">
        <is>
          <t>大井镇人民政府</t>
        </is>
      </c>
      <c r="V480" s="151" t="inlineStr">
        <is>
          <t>是</t>
        </is>
      </c>
      <c r="W480" s="568" t="n">
        <v>46023</v>
      </c>
      <c r="X480" s="569" t="n">
        <v>46387</v>
      </c>
      <c r="Y480" s="366" t="inlineStr">
        <is>
          <t>项目不涉及耕地、用林、环保、水保及其他审批手续</t>
        </is>
      </c>
      <c r="Z480" s="544" t="n"/>
    </row>
    <row r="481" ht="89" customFormat="1" customHeight="1" s="507">
      <c r="A481" s="151" t="n">
        <v>199</v>
      </c>
      <c r="B481" s="151" t="inlineStr">
        <is>
          <t>乡村建设行动</t>
        </is>
      </c>
      <c r="C481" s="151" t="inlineStr">
        <is>
          <t>农村基础设施</t>
        </is>
      </c>
      <c r="D481" s="151" t="inlineStr">
        <is>
          <t>农村供水保障设施建设</t>
        </is>
      </c>
      <c r="E481" s="151" t="inlineStr">
        <is>
          <t>新街乡联合村田家村饮水安全巩固提升工程</t>
        </is>
      </c>
      <c r="F481" s="151" t="inlineStr">
        <is>
          <t>新街回族乡</t>
        </is>
      </c>
      <c r="G481" s="151" t="inlineStr">
        <is>
          <t>联合村</t>
        </is>
      </c>
      <c r="H481" s="151" t="inlineStr">
        <is>
          <t>新建</t>
        </is>
      </c>
      <c r="I481" s="523" t="inlineStr">
        <is>
          <t>新建50立方蓄水池2个，7万元；新建取水池1个，0.6万元；安装PE32管3000米，PE25管2000米，3.6万元。</t>
        </is>
      </c>
      <c r="J481" s="151">
        <f>K481+L481+M481</f>
        <v/>
      </c>
      <c r="K481" s="205" t="n">
        <v>11.2</v>
      </c>
      <c r="L481" s="151" t="n"/>
      <c r="M481" s="151" t="n"/>
      <c r="N481" s="523" t="inlineStr">
        <is>
          <t>工程建成后，进一步巩固提升饮水安全保障水平，提高人民生活水平，覆盖受益人口169户634人，其中脱贫人口56户231人，“三类监测对象”1户2人。</t>
        </is>
      </c>
      <c r="O481" s="523" t="n"/>
      <c r="P481" s="205" t="n">
        <v>634</v>
      </c>
      <c r="Q481" s="151" t="inlineStr">
        <is>
          <t>否</t>
        </is>
      </c>
      <c r="R481" s="151" t="inlineStr">
        <is>
          <t>否</t>
        </is>
      </c>
      <c r="S481" s="151" t="inlineStr">
        <is>
          <t>否</t>
        </is>
      </c>
      <c r="T481" s="151" t="inlineStr">
        <is>
          <t>会泽县水务局</t>
        </is>
      </c>
      <c r="U481" s="151" t="inlineStr">
        <is>
          <t>新街乡人民政府</t>
        </is>
      </c>
      <c r="V481" s="151" t="inlineStr">
        <is>
          <t>是</t>
        </is>
      </c>
      <c r="W481" s="568" t="n">
        <v>46023</v>
      </c>
      <c r="X481" s="569" t="n">
        <v>46387</v>
      </c>
      <c r="Y481" s="366" t="inlineStr">
        <is>
          <t>水池不占用耕地、林地，不涉及环保、水保</t>
        </is>
      </c>
      <c r="Z481" s="544" t="n"/>
    </row>
    <row r="482" ht="95" customFormat="1" customHeight="1" s="507">
      <c r="A482" s="151" t="n">
        <v>200</v>
      </c>
      <c r="B482" s="151" t="inlineStr">
        <is>
          <t>乡村建设行动</t>
        </is>
      </c>
      <c r="C482" s="151" t="inlineStr">
        <is>
          <t>农村基础设施</t>
        </is>
      </c>
      <c r="D482" s="151" t="inlineStr">
        <is>
          <t>农村供水保障设施建设</t>
        </is>
      </c>
      <c r="E482" s="151" t="inlineStr">
        <is>
          <t>新街乡垴包饮水安全巩固提升工程</t>
        </is>
      </c>
      <c r="F482" s="151" t="inlineStr">
        <is>
          <t>新街回族乡</t>
        </is>
      </c>
      <c r="G482" s="151" t="inlineStr">
        <is>
          <t>垴包村</t>
        </is>
      </c>
      <c r="H482" s="151" t="inlineStr">
        <is>
          <t>新建</t>
        </is>
      </c>
      <c r="I482" s="523" t="inlineStr">
        <is>
          <t>新建50立方米水池1个，3.5万元，PE32管4000米，25管15500米，12.9万元。</t>
        </is>
      </c>
      <c r="J482" s="151">
        <f>K482+L482+M482</f>
        <v/>
      </c>
      <c r="K482" s="205" t="n">
        <v>16.4</v>
      </c>
      <c r="L482" s="151" t="n"/>
      <c r="M482" s="151" t="n"/>
      <c r="N482" s="523" t="inlineStr">
        <is>
          <t>工程建成后，进一步巩固提升饮水安全保障水平，提高人民生活水平，覆盖受益人口320户1470人，其中脱贫人口74户266人，“三类监测对象”5户15人。</t>
        </is>
      </c>
      <c r="O482" s="523" t="n"/>
      <c r="P482" s="205" t="n">
        <v>1470</v>
      </c>
      <c r="Q482" s="151" t="inlineStr">
        <is>
          <t>否</t>
        </is>
      </c>
      <c r="R482" s="151" t="inlineStr">
        <is>
          <t>否</t>
        </is>
      </c>
      <c r="S482" s="151" t="inlineStr">
        <is>
          <t>否</t>
        </is>
      </c>
      <c r="T482" s="151" t="inlineStr">
        <is>
          <t>会泽县水务局</t>
        </is>
      </c>
      <c r="U482" s="151" t="inlineStr">
        <is>
          <t>新街乡人民政府</t>
        </is>
      </c>
      <c r="V482" s="151" t="inlineStr">
        <is>
          <t>是</t>
        </is>
      </c>
      <c r="W482" s="568" t="n">
        <v>46023</v>
      </c>
      <c r="X482" s="569" t="n">
        <v>46387</v>
      </c>
      <c r="Y482" s="151" t="inlineStr">
        <is>
          <t>水池不占用耕地、林地，不涉及环保、水保</t>
        </is>
      </c>
      <c r="Z482" s="544" t="n"/>
    </row>
    <row r="483" ht="92" customFormat="1" customHeight="1" s="507">
      <c r="A483" s="151" t="n">
        <v>201</v>
      </c>
      <c r="B483" s="151" t="inlineStr">
        <is>
          <t>乡村建设行动</t>
        </is>
      </c>
      <c r="C483" s="151" t="inlineStr">
        <is>
          <t>农村基础设施</t>
        </is>
      </c>
      <c r="D483" s="151" t="inlineStr">
        <is>
          <t>农村供水保障设施建设</t>
        </is>
      </c>
      <c r="E483" s="151" t="inlineStr">
        <is>
          <t>新街乡花鱼村饮水安全巩固提升工程</t>
        </is>
      </c>
      <c r="F483" s="151" t="inlineStr">
        <is>
          <t>新街回族乡</t>
        </is>
      </c>
      <c r="G483" s="151" t="inlineStr">
        <is>
          <t>花鱼村</t>
        </is>
      </c>
      <c r="H483" s="151" t="inlineStr">
        <is>
          <t>新建</t>
        </is>
      </c>
      <c r="I483" s="523" t="inlineStr">
        <is>
          <t>小山下新建取水池1个，0.6万元，50立方米蓄水池1个，3.5万元，安装PE40管600米，0.6万元。王家村新建20立方米水池1个，2万元；安装PE25管800米，PE32管200米，0.8万元。1-9组更换PE25管10000米，投资概算6.4万元。</t>
        </is>
      </c>
      <c r="J483" s="151">
        <f>K483+L483+M483</f>
        <v/>
      </c>
      <c r="K483" s="205" t="n">
        <v>14.5</v>
      </c>
      <c r="L483" s="151" t="n"/>
      <c r="M483" s="151" t="n"/>
      <c r="N483" s="523" t="inlineStr">
        <is>
          <t>工程建成后，进一步巩固提升饮水安全保障水平，提高人民生活水平，覆盖受益人口1088户3743人，其中脱贫人口117户521人，“三类监测对象”10户43人。</t>
        </is>
      </c>
      <c r="O483" s="523" t="n"/>
      <c r="P483" s="205" t="n">
        <v>3743</v>
      </c>
      <c r="Q483" s="151" t="inlineStr">
        <is>
          <t>否</t>
        </is>
      </c>
      <c r="R483" s="151" t="inlineStr">
        <is>
          <t>否</t>
        </is>
      </c>
      <c r="S483" s="151" t="inlineStr">
        <is>
          <t>否</t>
        </is>
      </c>
      <c r="T483" s="151" t="inlineStr">
        <is>
          <t>会泽县水务局</t>
        </is>
      </c>
      <c r="U483" s="151" t="inlineStr">
        <is>
          <t>新街乡人民政府</t>
        </is>
      </c>
      <c r="V483" s="151" t="inlineStr">
        <is>
          <t>是</t>
        </is>
      </c>
      <c r="W483" s="568" t="n">
        <v>46023</v>
      </c>
      <c r="X483" s="569" t="n">
        <v>46387</v>
      </c>
      <c r="Y483" s="519" t="inlineStr">
        <is>
          <t>水池不占用耕地、林地，不涉及环保、水保</t>
        </is>
      </c>
      <c r="Z483" s="544" t="n"/>
    </row>
    <row r="484" ht="73" customFormat="1" customHeight="1" s="507">
      <c r="A484" s="151" t="n">
        <v>202</v>
      </c>
      <c r="B484" s="151" t="inlineStr">
        <is>
          <t>乡村建设行动</t>
        </is>
      </c>
      <c r="C484" s="151" t="inlineStr">
        <is>
          <t>农村基础设施</t>
        </is>
      </c>
      <c r="D484" s="151" t="inlineStr">
        <is>
          <t>农村供水保障设施建设</t>
        </is>
      </c>
      <c r="E484" s="151" t="inlineStr">
        <is>
          <t>新街乡哈卡村饮水安全巩固提升工程</t>
        </is>
      </c>
      <c r="F484" s="151" t="inlineStr">
        <is>
          <t>新街乡</t>
        </is>
      </c>
      <c r="G484" s="151" t="inlineStr">
        <is>
          <t>哈卡村</t>
        </is>
      </c>
      <c r="H484" s="151" t="inlineStr">
        <is>
          <t>新建</t>
        </is>
      </c>
      <c r="I484" s="523" t="inlineStr">
        <is>
          <t>袁家小山新建3立方米取水池1个，1.5万元，更换PE25管4000米，PE40管5000米，7.5万元。</t>
        </is>
      </c>
      <c r="J484" s="151">
        <f>K484+L484+M484</f>
        <v/>
      </c>
      <c r="K484" s="205" t="n">
        <v>9</v>
      </c>
      <c r="L484" s="151" t="n"/>
      <c r="M484" s="151" t="n"/>
      <c r="N484" s="523" t="inlineStr">
        <is>
          <t>工程建成后，进一步巩固提升饮水安全保障水平，提高人民生活水平，覆盖受益人口310户1238人，其中脱贫户和三类监测对象47户163人。</t>
        </is>
      </c>
      <c r="O484" s="523" t="n"/>
      <c r="P484" s="205" t="n">
        <v>1238</v>
      </c>
      <c r="Q484" s="151" t="inlineStr">
        <is>
          <t>否</t>
        </is>
      </c>
      <c r="R484" s="151" t="inlineStr">
        <is>
          <t>否</t>
        </is>
      </c>
      <c r="S484" s="151" t="inlineStr">
        <is>
          <t>否</t>
        </is>
      </c>
      <c r="T484" s="151" t="inlineStr">
        <is>
          <t>会泽县水务局</t>
        </is>
      </c>
      <c r="U484" s="151" t="inlineStr">
        <is>
          <t>新街乡人民政府</t>
        </is>
      </c>
      <c r="V484" s="151" t="inlineStr">
        <is>
          <t>是</t>
        </is>
      </c>
      <c r="W484" s="568" t="n">
        <v>46023</v>
      </c>
      <c r="X484" s="569" t="n">
        <v>46387</v>
      </c>
      <c r="Y484" s="366" t="inlineStr">
        <is>
          <t>项目不涉及耕地、用林、环保、水保及其他审批手续</t>
        </is>
      </c>
      <c r="Z484" s="544" t="n"/>
    </row>
    <row r="485" ht="89" customFormat="1" customHeight="1" s="507">
      <c r="A485" s="151" t="n">
        <v>203</v>
      </c>
      <c r="B485" s="151" t="inlineStr">
        <is>
          <t>乡村建设行动</t>
        </is>
      </c>
      <c r="C485" s="151" t="inlineStr">
        <is>
          <t>农村基础设施</t>
        </is>
      </c>
      <c r="D485" s="151" t="inlineStr">
        <is>
          <t>农村供水保障设施建设</t>
        </is>
      </c>
      <c r="E485" s="151" t="inlineStr">
        <is>
          <t>新街乡凤凰村饮水安全巩固提升工程</t>
        </is>
      </c>
      <c r="F485" s="151" t="inlineStr">
        <is>
          <t>新街</t>
        </is>
      </c>
      <c r="G485" s="151" t="inlineStr">
        <is>
          <t>凤凰村</t>
        </is>
      </c>
      <c r="H485" s="151" t="inlineStr">
        <is>
          <t>新建</t>
        </is>
      </c>
      <c r="I485" s="523" t="inlineStr">
        <is>
          <t>新房子需新建取水池1个，0.6万元，50立方米蓄水池2个，7万元，安装φ32PE管600米，φ25管1000米，1.1万元。麻栗树新建30立方米蓄水池1个，2.5万元，更换32管700米，25管1000米，1.2万元。老屋基新建取水池1个，0.6万元，安装φ32PE管3000米，2.3万元。</t>
        </is>
      </c>
      <c r="J485" s="151">
        <f>K485+L485+M485</f>
        <v/>
      </c>
      <c r="K485" s="205" t="n">
        <v>15.3</v>
      </c>
      <c r="L485" s="151" t="n"/>
      <c r="M485" s="151" t="n"/>
      <c r="N485" s="523" t="inlineStr">
        <is>
          <t>工程建成后，进一步巩固提升饮水安全保障水平，提高人民生活水平，覆盖受益人口136户522人，其中脱贫人口23户90人，“三类监测对象”6户20人。</t>
        </is>
      </c>
      <c r="O485" s="523" t="n"/>
      <c r="P485" s="205" t="n">
        <v>522</v>
      </c>
      <c r="Q485" s="151" t="inlineStr">
        <is>
          <t>否</t>
        </is>
      </c>
      <c r="R485" s="151" t="inlineStr">
        <is>
          <t>否</t>
        </is>
      </c>
      <c r="S485" s="151" t="inlineStr">
        <is>
          <t>否</t>
        </is>
      </c>
      <c r="T485" s="151" t="inlineStr">
        <is>
          <t>会泽县水务局</t>
        </is>
      </c>
      <c r="U485" s="151" t="inlineStr">
        <is>
          <t>新街乡人民政府</t>
        </is>
      </c>
      <c r="V485" s="151" t="inlineStr">
        <is>
          <t>是</t>
        </is>
      </c>
      <c r="W485" s="568" t="n">
        <v>46023</v>
      </c>
      <c r="X485" s="569" t="n">
        <v>46387</v>
      </c>
      <c r="Y485" s="519" t="inlineStr">
        <is>
          <t>水池不占用耕地、林地，不涉及环保、水保</t>
        </is>
      </c>
      <c r="Z485" s="544" t="n"/>
    </row>
    <row r="486" ht="87" customFormat="1" customHeight="1" s="507">
      <c r="A486" s="151" t="n">
        <v>204</v>
      </c>
      <c r="B486" s="151" t="inlineStr">
        <is>
          <t>乡村建设行动</t>
        </is>
      </c>
      <c r="C486" s="151" t="inlineStr">
        <is>
          <t>农村基础设施</t>
        </is>
      </c>
      <c r="D486" s="151" t="inlineStr">
        <is>
          <t>农村供水保障设施建设</t>
        </is>
      </c>
      <c r="E486" s="151" t="inlineStr">
        <is>
          <t>新街乡以濯村饮水安全巩固提升工程</t>
        </is>
      </c>
      <c r="F486" s="151" t="inlineStr">
        <is>
          <t>新街回族乡</t>
        </is>
      </c>
      <c r="G486" s="151" t="inlineStr">
        <is>
          <t>以濯村</t>
        </is>
      </c>
      <c r="H486" s="151" t="inlineStr">
        <is>
          <t>新建</t>
        </is>
      </c>
      <c r="I486" s="523" t="inlineStr">
        <is>
          <t>小石岩、下李子坪、尹家村、田家村新建4个50立方米蓄水池，14万元，铺设PE25饮水管网5500米，3.6万元。老厂、上李子坪更换PE25管6000米，3.8万元，维修刘家村子100立方米蓄水池1个，1万元。</t>
        </is>
      </c>
      <c r="J486" s="151">
        <f>K486+L486+M486</f>
        <v/>
      </c>
      <c r="K486" s="205" t="n">
        <v>22.4</v>
      </c>
      <c r="L486" s="151" t="n"/>
      <c r="M486" s="151" t="n"/>
      <c r="N486" s="523" t="inlineStr">
        <is>
          <t>工程建成后，进一步巩固提升饮水安全保障水平，提高人民生活水平，覆盖受益人口341户1188人，其中脱贫人口51户214人，“三类监测对象”9户31人。</t>
        </is>
      </c>
      <c r="O486" s="523" t="n"/>
      <c r="P486" s="205" t="n">
        <v>1188</v>
      </c>
      <c r="Q486" s="151" t="inlineStr">
        <is>
          <t>否</t>
        </is>
      </c>
      <c r="R486" s="151" t="inlineStr">
        <is>
          <t>否</t>
        </is>
      </c>
      <c r="S486" s="151" t="inlineStr">
        <is>
          <t>否</t>
        </is>
      </c>
      <c r="T486" s="151" t="inlineStr">
        <is>
          <t>会泽县水务局</t>
        </is>
      </c>
      <c r="U486" s="151" t="inlineStr">
        <is>
          <t>新街乡人民政府</t>
        </is>
      </c>
      <c r="V486" s="151" t="inlineStr">
        <is>
          <t>是</t>
        </is>
      </c>
      <c r="W486" s="568" t="n">
        <v>46023</v>
      </c>
      <c r="X486" s="569" t="n">
        <v>46387</v>
      </c>
      <c r="Y486" s="519" t="inlineStr">
        <is>
          <t>水池不占用耕地、林地，不涉及环保、水保</t>
        </is>
      </c>
      <c r="Z486" s="544" t="n"/>
    </row>
    <row r="487" ht="87" customFormat="1" customHeight="1" s="507">
      <c r="A487" s="151" t="n">
        <v>205</v>
      </c>
      <c r="B487" s="151" t="inlineStr">
        <is>
          <t>乡村建设行动</t>
        </is>
      </c>
      <c r="C487" s="151" t="inlineStr">
        <is>
          <t>农村基础设施</t>
        </is>
      </c>
      <c r="D487" s="151" t="inlineStr">
        <is>
          <t>农村供水保障设施建设</t>
        </is>
      </c>
      <c r="E487" s="151" t="inlineStr">
        <is>
          <t>新街乡龙潭村饮水安全巩固提升工程</t>
        </is>
      </c>
      <c r="F487" s="151" t="inlineStr">
        <is>
          <t>新街回族乡</t>
        </is>
      </c>
      <c r="G487" s="151" t="inlineStr">
        <is>
          <t>龙潭村</t>
        </is>
      </c>
      <c r="H487" s="151" t="inlineStr">
        <is>
          <t>新建</t>
        </is>
      </c>
      <c r="I487" s="523" t="inlineStr">
        <is>
          <t>大木头新建3立方米取水池1个，1万元，赵家湾子新建50立方米蓄水池2个，7万元，40管6000米，5.8万元。1至14组更换32管14000米，10万元。</t>
        </is>
      </c>
      <c r="J487" s="151">
        <f>K487+L487+M487</f>
        <v/>
      </c>
      <c r="K487" s="205" t="n">
        <v>23.8</v>
      </c>
      <c r="L487" s="151" t="n"/>
      <c r="M487" s="151" t="n"/>
      <c r="N487" s="523" t="inlineStr">
        <is>
          <t>工程建成后，进一步巩固提升饮水安全保障水平，提高人民生活水平，覆盖受益人口1201户3978人安全饮水，其中脱贫人口172户737人，“三类监测对象”56户224人。</t>
        </is>
      </c>
      <c r="O487" s="523" t="n"/>
      <c r="P487" s="205" t="n">
        <v>3978</v>
      </c>
      <c r="Q487" s="151" t="inlineStr">
        <is>
          <t>否</t>
        </is>
      </c>
      <c r="R487" s="151" t="inlineStr">
        <is>
          <t>否</t>
        </is>
      </c>
      <c r="S487" s="151" t="inlineStr">
        <is>
          <t>否</t>
        </is>
      </c>
      <c r="T487" s="151" t="inlineStr">
        <is>
          <t>会泽县水务局</t>
        </is>
      </c>
      <c r="U487" s="151" t="inlineStr">
        <is>
          <t>新街乡人民政府</t>
        </is>
      </c>
      <c r="V487" s="151" t="inlineStr">
        <is>
          <t>是</t>
        </is>
      </c>
      <c r="W487" s="568" t="n">
        <v>46023</v>
      </c>
      <c r="X487" s="569" t="n">
        <v>46387</v>
      </c>
      <c r="Y487" s="519" t="inlineStr">
        <is>
          <t>水池不占用耕地、林地，不涉及环保、水保</t>
        </is>
      </c>
      <c r="Z487" s="544" t="n"/>
    </row>
    <row r="488" ht="97" customFormat="1" customHeight="1" s="507">
      <c r="A488" s="151" t="n">
        <v>206</v>
      </c>
      <c r="B488" s="151" t="inlineStr">
        <is>
          <t>乡村建设行动</t>
        </is>
      </c>
      <c r="C488" s="151" t="inlineStr">
        <is>
          <t>农村基础设施</t>
        </is>
      </c>
      <c r="D488" s="151" t="inlineStr">
        <is>
          <t>农村供水保障设施建设</t>
        </is>
      </c>
      <c r="E488" s="151" t="inlineStr">
        <is>
          <t>新街乡瓦岗村饮水安全巩固提升工程</t>
        </is>
      </c>
      <c r="F488" s="151" t="inlineStr">
        <is>
          <t>新街回族乡</t>
        </is>
      </c>
      <c r="G488" s="151" t="inlineStr">
        <is>
          <t>瓦岗村</t>
        </is>
      </c>
      <c r="H488" s="151" t="inlineStr">
        <is>
          <t>新建</t>
        </is>
      </c>
      <c r="I488" s="523" t="inlineStr">
        <is>
          <t>梨树凹小组需新建30立方米蓄水池2个，5万元，取水点1个，0.6万元，安装φ25PE管1000米，0.6万元；小海小组新建30立方米蓄水池1个，2.5万元，取水点1个，0.6万元，安装φ25PE管1000米，0.6万元；洪家箐小组新建取水点1个，0.6万元，安装φ25PE管1000米，0.6万元。</t>
        </is>
      </c>
      <c r="J488" s="151">
        <f>K488+L488+M488</f>
        <v/>
      </c>
      <c r="K488" s="205" t="n">
        <v>11.1</v>
      </c>
      <c r="L488" s="151" t="n"/>
      <c r="M488" s="151" t="n"/>
      <c r="N488" s="523" t="inlineStr">
        <is>
          <t>工程建成后，进一步巩固提升饮水安全保障水平，提高人民生活水平，覆盖受益人口107户427人，其中脱贫人口39户159人，“三类监测对象”3户8人。</t>
        </is>
      </c>
      <c r="O488" s="523" t="n"/>
      <c r="P488" s="205" t="n">
        <v>427</v>
      </c>
      <c r="Q488" s="151" t="inlineStr">
        <is>
          <t>否</t>
        </is>
      </c>
      <c r="R488" s="151" t="inlineStr">
        <is>
          <t>否</t>
        </is>
      </c>
      <c r="S488" s="151" t="inlineStr">
        <is>
          <t>否</t>
        </is>
      </c>
      <c r="T488" s="151" t="inlineStr">
        <is>
          <t>会泽县水务局</t>
        </is>
      </c>
      <c r="U488" s="151" t="inlineStr">
        <is>
          <t>新街乡人民政府</t>
        </is>
      </c>
      <c r="V488" s="151" t="inlineStr">
        <is>
          <t>是</t>
        </is>
      </c>
      <c r="W488" s="568" t="n">
        <v>46023</v>
      </c>
      <c r="X488" s="569" t="n">
        <v>46387</v>
      </c>
      <c r="Y488" s="151" t="inlineStr">
        <is>
          <t>水池不占用耕地、林地，不涉及环保、水保</t>
        </is>
      </c>
      <c r="Z488" s="544" t="n"/>
    </row>
    <row r="489" ht="101" customFormat="1" customHeight="1" s="507">
      <c r="A489" s="151" t="n">
        <v>207</v>
      </c>
      <c r="B489" s="151" t="inlineStr">
        <is>
          <t>乡村建设行动</t>
        </is>
      </c>
      <c r="C489" s="151" t="inlineStr">
        <is>
          <t>农村基础设施</t>
        </is>
      </c>
      <c r="D489" s="151" t="inlineStr">
        <is>
          <t>农村供水保障设施建设</t>
        </is>
      </c>
      <c r="E489" s="151" t="inlineStr">
        <is>
          <t>新街乡老村饮水安全巩固提升工程</t>
        </is>
      </c>
      <c r="F489" s="151" t="inlineStr">
        <is>
          <t>新街回族乡</t>
        </is>
      </c>
      <c r="G489" s="151" t="inlineStr">
        <is>
          <t>老村村</t>
        </is>
      </c>
      <c r="H489" s="151" t="inlineStr">
        <is>
          <t>新建</t>
        </is>
      </c>
      <c r="I489" s="523" t="inlineStr">
        <is>
          <t>老村子新建30立方米蓄水池1个，2.5万元，50立方米蓄水池1个，3.5万元，动力提水设备一套，0.8万元，32管3000米，25管2000米、20管1500米，4.3万元。1至8组更换管道40管道2500米、32管5000米、25管5000米，20管5000米，11.7万元。</t>
        </is>
      </c>
      <c r="J489" s="151">
        <f>K489+L489+M489</f>
        <v/>
      </c>
      <c r="K489" s="205" t="n">
        <v>22</v>
      </c>
      <c r="L489" s="151" t="n"/>
      <c r="M489" s="151" t="n"/>
      <c r="N489" s="523" t="inlineStr">
        <is>
          <t>工程建成后，进一步巩固提升饮水安全保障水平，提高人民生活水平，覆盖受益人口474户1851人，其中脱贫人口120户494人，“三类监测对象”13户56人。</t>
        </is>
      </c>
      <c r="O489" s="523" t="n"/>
      <c r="P489" s="205" t="n">
        <v>1851</v>
      </c>
      <c r="Q489" s="151" t="inlineStr">
        <is>
          <t>否</t>
        </is>
      </c>
      <c r="R489" s="151" t="inlineStr">
        <is>
          <t>否</t>
        </is>
      </c>
      <c r="S489" s="151" t="inlineStr">
        <is>
          <t>否</t>
        </is>
      </c>
      <c r="T489" s="151" t="inlineStr">
        <is>
          <t>会泽县水务局</t>
        </is>
      </c>
      <c r="U489" s="151" t="inlineStr">
        <is>
          <t>新街乡人民政府</t>
        </is>
      </c>
      <c r="V489" s="151" t="inlineStr">
        <is>
          <t>是</t>
        </is>
      </c>
      <c r="W489" s="568" t="n">
        <v>46023</v>
      </c>
      <c r="X489" s="569" t="n">
        <v>46387</v>
      </c>
      <c r="Y489" s="151" t="inlineStr">
        <is>
          <t>水池不占用耕地、林地，不涉及环保、水保</t>
        </is>
      </c>
      <c r="Z489" s="544" t="n"/>
    </row>
    <row r="490" ht="198" customFormat="1" customHeight="1" s="507">
      <c r="A490" s="151" t="n">
        <v>208</v>
      </c>
      <c r="B490" s="151" t="inlineStr">
        <is>
          <t>乡村建设行动</t>
        </is>
      </c>
      <c r="C490" s="151" t="inlineStr">
        <is>
          <t>农村基础设施</t>
        </is>
      </c>
      <c r="D490" s="151" t="inlineStr">
        <is>
          <t>农村供水保障设施建设</t>
        </is>
      </c>
      <c r="E490" s="151" t="inlineStr">
        <is>
          <t>雨碌乡铁厂村饮水安全巩固提升工程</t>
        </is>
      </c>
      <c r="F490" s="151" t="inlineStr">
        <is>
          <t>雨碌乡</t>
        </is>
      </c>
      <c r="G490" s="151" t="inlineStr">
        <is>
          <t>铁厂</t>
        </is>
      </c>
      <c r="H490" s="151" t="inlineStr">
        <is>
          <t>新建</t>
        </is>
      </c>
      <c r="I490" s="523" t="inlineStr">
        <is>
          <t>1.安富家村小组建设不锈钢30立方米水箱1个，3.5万元，安装铺设供水管网PE32管1000米0.6万元；2.小桥沟小组大凹塘自然村建设不锈钢20立方米水箱1个，2.5万元，安装铺设供水管网PE32管3000米1.8万元；3.尹家村小组弯子地自然村建设不锈钢30立方米水箱1个，3.5万元，安装铺设供水管网PE32管2000米1.2万元；4.老梨小组建设不锈钢30立方米水箱1个，3.5万元，安装铺设供水管网PE32管500米0.3万元；5.搓落邑小组建设不锈钢50立方米水箱1个6万元。6.范家箐小组建设不锈钢30立方米水箱1个，3.5万元，安装铺设供水管网PE32管500米0.3万元。7.雷家坡沟水源点建设10立方米取水池1座，4万元，安装铺设DN50管6500米19.5万元。</t>
        </is>
      </c>
      <c r="J490" s="151">
        <f>K490+L490+M490</f>
        <v/>
      </c>
      <c r="K490" s="205" t="n">
        <v>50.2</v>
      </c>
      <c r="L490" s="151" t="n"/>
      <c r="M490" s="151" t="n"/>
      <c r="N490" s="523" t="inlineStr">
        <is>
          <t>工程建成后，进一步巩固提升饮水安全保障水平，提高人民生活水平，覆盖受益人口498户1649人，其中脱贫人口45户138人，“三类监测对象”5户26人。</t>
        </is>
      </c>
      <c r="O490" s="523" t="n"/>
      <c r="P490" s="205" t="n">
        <v>1649</v>
      </c>
      <c r="Q490" s="151" t="inlineStr">
        <is>
          <t>否</t>
        </is>
      </c>
      <c r="R490" s="151" t="inlineStr">
        <is>
          <t>否</t>
        </is>
      </c>
      <c r="S490" s="151" t="inlineStr">
        <is>
          <t>否</t>
        </is>
      </c>
      <c r="T490" s="151" t="inlineStr">
        <is>
          <t>会泽县水务局</t>
        </is>
      </c>
      <c r="U490" s="151" t="inlineStr">
        <is>
          <t>雨碌乡人民政府</t>
        </is>
      </c>
      <c r="V490" s="151" t="inlineStr">
        <is>
          <t>是</t>
        </is>
      </c>
      <c r="W490" s="568" t="n">
        <v>46023</v>
      </c>
      <c r="X490" s="569" t="n">
        <v>46387</v>
      </c>
      <c r="Y490" s="151" t="inlineStr">
        <is>
          <t>安装水箱不占用耕地、林地，不涉及环保、水保</t>
        </is>
      </c>
      <c r="Z490" s="544" t="n"/>
    </row>
    <row r="491" ht="94" customFormat="1" customHeight="1" s="507">
      <c r="A491" s="151" t="n">
        <v>209</v>
      </c>
      <c r="B491" s="151" t="inlineStr">
        <is>
          <t>乡村建设行动</t>
        </is>
      </c>
      <c r="C491" s="151" t="inlineStr">
        <is>
          <t>农村基础设施</t>
        </is>
      </c>
      <c r="D491" s="151" t="inlineStr">
        <is>
          <t>农村供水保障设施建设</t>
        </is>
      </c>
      <c r="E491" s="151" t="inlineStr">
        <is>
          <t>雨碌乡陡红村坪子小组饮水安全巩固提升工程</t>
        </is>
      </c>
      <c r="F491" s="151" t="inlineStr">
        <is>
          <t>雨碌乡</t>
        </is>
      </c>
      <c r="G491" s="151" t="inlineStr">
        <is>
          <t>陡红村</t>
        </is>
      </c>
      <c r="H491" s="151" t="inlineStr">
        <is>
          <t>新建</t>
        </is>
      </c>
      <c r="I491" s="523" t="inlineStr">
        <is>
          <t>大纸厂沟建设100立方米不锈钢调节取水箱2个，24万元；安装铺设供水管网〔DN50镀锌管1500米、Φ32PE管5000米、Φ20PE管4000米〕，12万元；合计36万元。</t>
        </is>
      </c>
      <c r="J491" s="151">
        <f>K491+L491+M491</f>
        <v/>
      </c>
      <c r="K491" s="205" t="n">
        <v>36</v>
      </c>
      <c r="L491" s="151" t="n"/>
      <c r="M491" s="151" t="n"/>
      <c r="N491" s="523" t="inlineStr">
        <is>
          <t>工程建成后，进一步巩固提升饮水安全保障水平，提高人民生活水平，覆盖受益人口130户474人，其中脱贫人口37户142人，“三类监测对象”1户6人。</t>
        </is>
      </c>
      <c r="O491" s="523" t="n"/>
      <c r="P491" s="205" t="n">
        <v>474</v>
      </c>
      <c r="Q491" s="151" t="inlineStr">
        <is>
          <t>否</t>
        </is>
      </c>
      <c r="R491" s="151" t="inlineStr">
        <is>
          <t>否</t>
        </is>
      </c>
      <c r="S491" s="151" t="inlineStr">
        <is>
          <t>否</t>
        </is>
      </c>
      <c r="T491" s="151" t="inlineStr">
        <is>
          <t>会泽县水务局</t>
        </is>
      </c>
      <c r="U491" s="151" t="inlineStr">
        <is>
          <t>雨碌乡人民政府</t>
        </is>
      </c>
      <c r="V491" s="151" t="inlineStr">
        <is>
          <t>是</t>
        </is>
      </c>
      <c r="W491" s="568" t="n">
        <v>46023</v>
      </c>
      <c r="X491" s="569" t="n">
        <v>46387</v>
      </c>
      <c r="Y491" s="151" t="inlineStr">
        <is>
          <t>安装水箱不占用耕地、林地，不涉及环保、水保</t>
        </is>
      </c>
      <c r="Z491" s="544" t="n"/>
    </row>
    <row r="492" ht="96" customFormat="1" customHeight="1" s="507">
      <c r="A492" s="151" t="n">
        <v>210</v>
      </c>
      <c r="B492" s="151" t="inlineStr">
        <is>
          <t>乡村建设行动</t>
        </is>
      </c>
      <c r="C492" s="151" t="inlineStr">
        <is>
          <t>农村基础设施</t>
        </is>
      </c>
      <c r="D492" s="151" t="inlineStr">
        <is>
          <t>农村供水保障设施建设</t>
        </is>
      </c>
      <c r="E492" s="151" t="inlineStr">
        <is>
          <t>雨碌乡小石山三家村小组饮水安全巩固提升工程</t>
        </is>
      </c>
      <c r="F492" s="151" t="inlineStr">
        <is>
          <t>雨碌乡</t>
        </is>
      </c>
      <c r="G492" s="151" t="inlineStr">
        <is>
          <t>小石山村委会</t>
        </is>
      </c>
      <c r="H492" s="151" t="inlineStr">
        <is>
          <t>新建</t>
        </is>
      </c>
      <c r="I492" s="523" t="inlineStr">
        <is>
          <t>建设50立方米调节水箱2个，12万元。建设供水管道DN40管3000米，Φ32PE管4000米、Φ20PE管3000米，14万元。</t>
        </is>
      </c>
      <c r="J492" s="151">
        <f>K492+L492+M492</f>
        <v/>
      </c>
      <c r="K492" s="205" t="n">
        <v>26</v>
      </c>
      <c r="L492" s="151" t="n"/>
      <c r="M492" s="151" t="n"/>
      <c r="N492" s="523" t="inlineStr">
        <is>
          <t>工程建成后，进一步巩固提升饮水安全保障水平，提高人民生活水平，覆盖受益人口77户262人，其中脱贫人口27户117人，“三类监测对象”2户5人。</t>
        </is>
      </c>
      <c r="O492" s="523" t="n"/>
      <c r="P492" s="205" t="n">
        <v>262</v>
      </c>
      <c r="Q492" s="151" t="inlineStr">
        <is>
          <t>否</t>
        </is>
      </c>
      <c r="R492" s="151" t="inlineStr">
        <is>
          <t>否</t>
        </is>
      </c>
      <c r="S492" s="151" t="inlineStr">
        <is>
          <t>否</t>
        </is>
      </c>
      <c r="T492" s="151" t="inlineStr">
        <is>
          <t>会泽县水务局</t>
        </is>
      </c>
      <c r="U492" s="151" t="inlineStr">
        <is>
          <t>雨碌乡人民政府</t>
        </is>
      </c>
      <c r="V492" s="151" t="inlineStr">
        <is>
          <t>是</t>
        </is>
      </c>
      <c r="W492" s="568" t="n">
        <v>46023</v>
      </c>
      <c r="X492" s="569" t="n">
        <v>46387</v>
      </c>
      <c r="Y492" s="366" t="inlineStr">
        <is>
          <t>安装水箱不占用耕地、林地，不涉及环保、水保</t>
        </is>
      </c>
      <c r="Z492" s="544" t="n"/>
    </row>
    <row r="493" ht="93" customFormat="1" customHeight="1" s="507">
      <c r="A493" s="151" t="n">
        <v>211</v>
      </c>
      <c r="B493" s="151" t="inlineStr">
        <is>
          <t>乡村建设行动</t>
        </is>
      </c>
      <c r="C493" s="151" t="inlineStr">
        <is>
          <t>农村基础设施</t>
        </is>
      </c>
      <c r="D493" s="151" t="inlineStr">
        <is>
          <t>农村供水保障设施建设</t>
        </is>
      </c>
      <c r="E493" s="151" t="inlineStr">
        <is>
          <t>雨碌乡座江村蒲家村小组饮水安全巩固提升工程</t>
        </is>
      </c>
      <c r="F493" s="151" t="inlineStr">
        <is>
          <t>雨碌乡</t>
        </is>
      </c>
      <c r="G493" s="151" t="inlineStr">
        <is>
          <t>座江村</t>
        </is>
      </c>
      <c r="H493" s="151" t="inlineStr">
        <is>
          <t>新建</t>
        </is>
      </c>
      <c r="I493" s="523" t="inlineStr">
        <is>
          <t>新建8立方米取水池一个，40立方米不锈钢调节水箱一个，管道更换DN40镀锌钢管2500米，DN32镀锌钢管2000米，DN20镀锌钢管3000米。入户配套计量设施112套。合计22万元。</t>
        </is>
      </c>
      <c r="J493" s="151">
        <f>K493+L493+M493</f>
        <v/>
      </c>
      <c r="K493" s="205" t="n">
        <v>21.5</v>
      </c>
      <c r="L493" s="151" t="n"/>
      <c r="M493" s="151" t="n"/>
      <c r="N493" s="523" t="inlineStr">
        <is>
          <t>工程建成后，进一步巩固提升饮水安全保障水平，提高人民生活水平，覆盖受益人口112户437人，其中脱贫人口25户114人，“三类监测对象”3户11人。</t>
        </is>
      </c>
      <c r="O493" s="523" t="n"/>
      <c r="P493" s="205" t="n">
        <v>437</v>
      </c>
      <c r="Q493" s="151" t="inlineStr">
        <is>
          <t>否</t>
        </is>
      </c>
      <c r="R493" s="151" t="inlineStr">
        <is>
          <t>否</t>
        </is>
      </c>
      <c r="S493" s="151" t="inlineStr">
        <is>
          <t>否</t>
        </is>
      </c>
      <c r="T493" s="151" t="inlineStr">
        <is>
          <t>会泽县水务局</t>
        </is>
      </c>
      <c r="U493" s="151" t="inlineStr">
        <is>
          <t>雨碌乡人民政府</t>
        </is>
      </c>
      <c r="V493" s="151" t="inlineStr">
        <is>
          <t>是</t>
        </is>
      </c>
      <c r="W493" s="568" t="n">
        <v>46023</v>
      </c>
      <c r="X493" s="569" t="n">
        <v>46387</v>
      </c>
      <c r="Y493" s="366" t="inlineStr">
        <is>
          <t>安装水箱不占用耕地、林地，不涉及环保、水保</t>
        </is>
      </c>
      <c r="Z493" s="544" t="n"/>
    </row>
    <row r="494" ht="86" customFormat="1" customHeight="1" s="507">
      <c r="A494" s="151" t="n">
        <v>212</v>
      </c>
      <c r="B494" s="151" t="inlineStr">
        <is>
          <t>乡村建设行动</t>
        </is>
      </c>
      <c r="C494" s="151" t="inlineStr">
        <is>
          <t>农村基础设施</t>
        </is>
      </c>
      <c r="D494" s="151" t="inlineStr">
        <is>
          <t>农村供水保障设施建设</t>
        </is>
      </c>
      <c r="E494" s="151" t="inlineStr">
        <is>
          <t>雨碌乡雨碌长箐水库小米河提水补水工程</t>
        </is>
      </c>
      <c r="F494" s="151" t="inlineStr">
        <is>
          <t>雨碌乡</t>
        </is>
      </c>
      <c r="G494" s="151" t="inlineStr">
        <is>
          <t>长箐村</t>
        </is>
      </c>
      <c r="H494" s="151" t="inlineStr">
        <is>
          <t>新建</t>
        </is>
      </c>
      <c r="I494" s="523" t="inlineStr">
        <is>
          <t>新建取水拦河坝一道5.5万元，安装DN200管道300米6万元，安装132千瓦水泵一套及泵房16万元，闸阀高压5个2.4万元，安装变压器一套16万元。合计45.9万元。</t>
        </is>
      </c>
      <c r="J494" s="151">
        <f>K494+L494+M494</f>
        <v/>
      </c>
      <c r="K494" s="205" t="n">
        <v>45.9</v>
      </c>
      <c r="L494" s="151" t="n"/>
      <c r="M494" s="151" t="n"/>
      <c r="N494" s="523" t="inlineStr">
        <is>
          <t>工程建成后，进一步巩固提升饮水安全保障水平，提高人民生活水平，覆盖受益人口23400人饮水问题，其中脱贫户208户749人。</t>
        </is>
      </c>
      <c r="O494" s="523" t="n"/>
      <c r="P494" s="205" t="n">
        <v>23400</v>
      </c>
      <c r="Q494" s="151" t="inlineStr">
        <is>
          <t>否</t>
        </is>
      </c>
      <c r="R494" s="151" t="inlineStr">
        <is>
          <t>否</t>
        </is>
      </c>
      <c r="S494" s="151" t="inlineStr">
        <is>
          <t>否</t>
        </is>
      </c>
      <c r="T494" s="151" t="inlineStr">
        <is>
          <t>会泽县水务局</t>
        </is>
      </c>
      <c r="U494" s="151" t="inlineStr">
        <is>
          <t>雨碌乡人民政府</t>
        </is>
      </c>
      <c r="V494" s="151" t="inlineStr">
        <is>
          <t>是</t>
        </is>
      </c>
      <c r="W494" s="568" t="n">
        <v>46023</v>
      </c>
      <c r="X494" s="569" t="n">
        <v>46387</v>
      </c>
      <c r="Y494" s="366" t="inlineStr">
        <is>
          <t>取水坝、水泵房不占用耕地、林地，不涉及环保、水保</t>
        </is>
      </c>
      <c r="Z494" s="544" t="n"/>
    </row>
    <row r="495" ht="91" customFormat="1" customHeight="1" s="507">
      <c r="A495" s="151" t="n">
        <v>213</v>
      </c>
      <c r="B495" s="151" t="inlineStr">
        <is>
          <t>乡村建设行动</t>
        </is>
      </c>
      <c r="C495" s="151" t="inlineStr">
        <is>
          <t>农村基础设施</t>
        </is>
      </c>
      <c r="D495" s="151" t="inlineStr">
        <is>
          <t>农村供水保障设施建设</t>
        </is>
      </c>
      <c r="E495" s="151" t="inlineStr">
        <is>
          <t>雨碌乡蒙蒙小河泵站抗旱提水工程</t>
        </is>
      </c>
      <c r="F495" s="151" t="inlineStr">
        <is>
          <t>雨碌乡</t>
        </is>
      </c>
      <c r="G495" s="151" t="inlineStr">
        <is>
          <t>陡红村、新房村</t>
        </is>
      </c>
      <c r="H495" s="151" t="inlineStr">
        <is>
          <t>新建</t>
        </is>
      </c>
      <c r="I495" s="523" t="inlineStr">
        <is>
          <t>建设50立方米取水池1个，10万元；新建2座泵站及配套设施2套，80万元；100立方米不锈钢调节水箱2个，30万元。建设供水管道DN120管12000米、108万元。</t>
        </is>
      </c>
      <c r="J495" s="151">
        <f>K495+L495+M495</f>
        <v/>
      </c>
      <c r="K495" s="205" t="n">
        <v>228</v>
      </c>
      <c r="L495" s="151" t="n"/>
      <c r="M495" s="151" t="n"/>
      <c r="N495" s="523" t="inlineStr">
        <is>
          <t>工程建成后，进一步巩固提升饮水安全保障水平，提高人民生活水平，覆盖四个村委会受益人口3685户13621人，其中脱贫人口1230户4762人，“三类监测对象”142户458人。</t>
        </is>
      </c>
      <c r="O495" s="523" t="n"/>
      <c r="P495" s="205" t="n">
        <v>13621</v>
      </c>
      <c r="Q495" s="151" t="inlineStr">
        <is>
          <t>否</t>
        </is>
      </c>
      <c r="R495" s="151" t="inlineStr">
        <is>
          <t>否</t>
        </is>
      </c>
      <c r="S495" s="151" t="inlineStr">
        <is>
          <t>否</t>
        </is>
      </c>
      <c r="T495" s="151" t="inlineStr">
        <is>
          <t>会泽县水务局</t>
        </is>
      </c>
      <c r="U495" s="151" t="inlineStr">
        <is>
          <t>雨碌乡人民政府</t>
        </is>
      </c>
      <c r="V495" s="151" t="inlineStr">
        <is>
          <t>是</t>
        </is>
      </c>
      <c r="W495" s="568" t="n">
        <v>46023</v>
      </c>
      <c r="X495" s="569" t="n">
        <v>46387</v>
      </c>
      <c r="Y495" s="366" t="inlineStr">
        <is>
          <t>水池、水泵房不占用耕地、林地，不涉及环保、水保</t>
        </is>
      </c>
      <c r="Z495" s="544" t="n"/>
    </row>
    <row r="496" ht="96" customFormat="1" customHeight="1" s="507">
      <c r="A496" s="151" t="n">
        <v>214</v>
      </c>
      <c r="B496" s="151" t="inlineStr">
        <is>
          <t>乡村建设行动</t>
        </is>
      </c>
      <c r="C496" s="151" t="inlineStr">
        <is>
          <t>农村基础设施</t>
        </is>
      </c>
      <c r="D496" s="151" t="inlineStr">
        <is>
          <t>农村供水保障设施建设</t>
        </is>
      </c>
      <c r="E496" s="151" t="inlineStr">
        <is>
          <t>雨碌乡新房村饮水工程</t>
        </is>
      </c>
      <c r="F496" s="151" t="inlineStr">
        <is>
          <t>雨碌乡</t>
        </is>
      </c>
      <c r="G496" s="151" t="inlineStr">
        <is>
          <t>新房村</t>
        </is>
      </c>
      <c r="H496" s="151" t="inlineStr">
        <is>
          <t>新建</t>
        </is>
      </c>
      <c r="I496" s="523" t="inlineStr">
        <is>
          <t>建设80立方米不锈钢水箱8个，80万元；安装铺设供水管网8000米，80万元；安装输配水设施、入户配套水表400套，20万元；合计概算投资：100万元。</t>
        </is>
      </c>
      <c r="J496" s="151">
        <f>K496+L496+M496</f>
        <v/>
      </c>
      <c r="K496" s="205" t="n">
        <v>100</v>
      </c>
      <c r="L496" s="151" t="n"/>
      <c r="M496" s="151" t="n"/>
      <c r="N496" s="523" t="inlineStr">
        <is>
          <t>项目建成后产权归雨碌乡（镇、街道）人民政府，可进一步巩固提升饮水安全保障水平，提高人民生活水平，覆盖受益人口6202404人，其中脱贫人口“三类监测对象”14户75人。</t>
        </is>
      </c>
      <c r="O496" s="523" t="n"/>
      <c r="P496" s="205" t="n">
        <v>2404</v>
      </c>
      <c r="Q496" s="151" t="inlineStr">
        <is>
          <t>否</t>
        </is>
      </c>
      <c r="R496" s="151" t="inlineStr">
        <is>
          <t>否</t>
        </is>
      </c>
      <c r="S496" s="151" t="inlineStr">
        <is>
          <t>否</t>
        </is>
      </c>
      <c r="T496" s="151" t="inlineStr">
        <is>
          <t>会泽县水务局</t>
        </is>
      </c>
      <c r="U496" s="151" t="inlineStr">
        <is>
          <t>雨碌乡人民政府</t>
        </is>
      </c>
      <c r="V496" s="151" t="inlineStr">
        <is>
          <t>是</t>
        </is>
      </c>
      <c r="W496" s="568" t="n">
        <v>46023</v>
      </c>
      <c r="X496" s="569" t="n">
        <v>46387</v>
      </c>
      <c r="Y496" s="366" t="inlineStr">
        <is>
          <t>安装水箱不占用耕地、林地，不涉及环保、水保</t>
        </is>
      </c>
      <c r="Z496" s="544" t="n"/>
    </row>
    <row r="497" ht="88" customFormat="1" customHeight="1" s="507">
      <c r="A497" s="151" t="n">
        <v>215</v>
      </c>
      <c r="B497" s="151" t="inlineStr">
        <is>
          <t>乡村建设行动</t>
        </is>
      </c>
      <c r="C497" s="151" t="inlineStr">
        <is>
          <t>农村基础设施</t>
        </is>
      </c>
      <c r="D497" s="151" t="inlineStr">
        <is>
          <t>农村供水保障设施建设</t>
        </is>
      </c>
      <c r="E497" s="151" t="inlineStr">
        <is>
          <t>雨碌乡雨碌村多梳卡、小铁厂饮水安全巩固提升工程</t>
        </is>
      </c>
      <c r="F497" s="151" t="inlineStr">
        <is>
          <t>雨碌乡</t>
        </is>
      </c>
      <c r="G497" s="151" t="inlineStr">
        <is>
          <t>雨碌村</t>
        </is>
      </c>
      <c r="H497" s="151" t="inlineStr">
        <is>
          <t>新建</t>
        </is>
      </c>
      <c r="I497" s="523" t="inlineStr">
        <is>
          <t>建设30立方米不锈钢水箱2个，8万元；安装铺设镀锌管DN32管4000米，8万元PE32管1500米，0.8万元，合计概算投资：16.8万元。</t>
        </is>
      </c>
      <c r="J497" s="151">
        <f>K497+L497+M497</f>
        <v/>
      </c>
      <c r="K497" s="205" t="n">
        <v>16.8</v>
      </c>
      <c r="L497" s="151" t="n"/>
      <c r="M497" s="151" t="n"/>
      <c r="N497" s="523" t="inlineStr">
        <is>
          <t>项目建成后产权归雨碌乡人民政府，可进一步巩固提升饮水安全保障水平，提高人民生活水平，覆盖受益人口151户506人，其中脱贫人口“三类监测对象”7户28人。</t>
        </is>
      </c>
      <c r="O497" s="523" t="n"/>
      <c r="P497" s="205" t="n">
        <v>506</v>
      </c>
      <c r="Q497" s="151" t="inlineStr">
        <is>
          <t>否</t>
        </is>
      </c>
      <c r="R497" s="151" t="inlineStr">
        <is>
          <t>否</t>
        </is>
      </c>
      <c r="S497" s="151" t="inlineStr">
        <is>
          <t>否</t>
        </is>
      </c>
      <c r="T497" s="151" t="inlineStr">
        <is>
          <t>会泽县水务局</t>
        </is>
      </c>
      <c r="U497" s="151" t="inlineStr">
        <is>
          <t>雨碌乡人民政府</t>
        </is>
      </c>
      <c r="V497" s="151" t="inlineStr">
        <is>
          <t>是</t>
        </is>
      </c>
      <c r="W497" s="568" t="n">
        <v>46023</v>
      </c>
      <c r="X497" s="569" t="n">
        <v>46387</v>
      </c>
      <c r="Y497" s="366" t="inlineStr">
        <is>
          <t>安装水箱不占用耕地、林地，不涉及环保、水保</t>
        </is>
      </c>
      <c r="Z497" s="544" t="n"/>
    </row>
    <row r="498" ht="140" customFormat="1" customHeight="1" s="507">
      <c r="A498" s="151" t="n">
        <v>216</v>
      </c>
      <c r="B498" s="151" t="inlineStr">
        <is>
          <t>乡村建设行动</t>
        </is>
      </c>
      <c r="C498" s="151" t="inlineStr">
        <is>
          <t>农村基础设施</t>
        </is>
      </c>
      <c r="D498" s="151" t="inlineStr">
        <is>
          <t>农村供水保障设施建设</t>
        </is>
      </c>
      <c r="E498" s="151" t="inlineStr">
        <is>
          <t>鲁纳乡陡咀村安全饮水巩固保障工程</t>
        </is>
      </c>
      <c r="F498" s="151" t="inlineStr">
        <is>
          <t>鲁纳乡</t>
        </is>
      </c>
      <c r="G498" s="151" t="inlineStr">
        <is>
          <t>陡咀村</t>
        </is>
      </c>
      <c r="H498" s="151" t="inlineStr">
        <is>
          <t>新建</t>
        </is>
      </c>
      <c r="I498" s="523" t="inlineStr">
        <is>
          <t>新建取水坝一座，30立方米水池1个，200立方米水池1个，DN80×4.0镀锌钢管960米；安装Φ90PE管1400米，Φ50PE管3600米，Φ63PE管6000米，Φ32PE管9800米，Φ25PE管8000米，Φ20PE管4500米加装入户配套水表288套；建16平方米水泵房1间，9平方米水泵房1间；安装45千瓦卧式多级离心泵2台；7.5千瓦立式不锈钢多级离心泵2台；2立方米减压池4座，管沟土方开挖3360立方米，土方回填2880立方米，安装DN25浮球阀12个，DN40浮球阀2个。</t>
        </is>
      </c>
      <c r="J498" s="151">
        <f>K498+L498+M498</f>
        <v/>
      </c>
      <c r="K498" s="205" t="n">
        <v>92.18000000000001</v>
      </c>
      <c r="L498" s="151" t="n"/>
      <c r="M498" s="151" t="n"/>
      <c r="N498" s="523" t="inlineStr">
        <is>
          <t>工程建成后，进一步巩固提升饮水安全保障水平，提高人民生活水平，覆盖受益人口288户928人，其中脱贫人口“三类监测对象”106户285人。</t>
        </is>
      </c>
      <c r="O498" s="523" t="n"/>
      <c r="P498" s="205" t="n">
        <v>928</v>
      </c>
      <c r="Q498" s="151" t="inlineStr">
        <is>
          <t>否</t>
        </is>
      </c>
      <c r="R498" s="151" t="inlineStr">
        <is>
          <t>否</t>
        </is>
      </c>
      <c r="S498" s="151" t="inlineStr">
        <is>
          <t>否</t>
        </is>
      </c>
      <c r="T498" s="151" t="inlineStr">
        <is>
          <t>会泽县水务局</t>
        </is>
      </c>
      <c r="U498" s="151" t="inlineStr">
        <is>
          <t>鲁纳乡人民政府</t>
        </is>
      </c>
      <c r="V498" s="151" t="inlineStr">
        <is>
          <t>是</t>
        </is>
      </c>
      <c r="W498" s="568" t="n">
        <v>46023</v>
      </c>
      <c r="X498" s="569" t="n">
        <v>46387</v>
      </c>
      <c r="Y498" s="151" t="inlineStr">
        <is>
          <t>取水坝、水池不占用耕地、林地，不涉及环保、水保</t>
        </is>
      </c>
      <c r="Z498" s="544" t="n"/>
    </row>
    <row r="499" ht="87" customFormat="1" customHeight="1" s="507">
      <c r="A499" s="151" t="n">
        <v>217</v>
      </c>
      <c r="B499" s="151" t="inlineStr">
        <is>
          <t>乡村建设行动</t>
        </is>
      </c>
      <c r="C499" s="151" t="inlineStr">
        <is>
          <t>农村基础设施</t>
        </is>
      </c>
      <c r="D499" s="151" t="inlineStr">
        <is>
          <t>农村供水保障设施建设</t>
        </is>
      </c>
      <c r="E499" s="151" t="inlineStr">
        <is>
          <t>鲁纳乡白坡村中村小组安全饮水巩固提升工程</t>
        </is>
      </c>
      <c r="F499" s="151" t="inlineStr">
        <is>
          <t>鲁纳乡</t>
        </is>
      </c>
      <c r="G499" s="151" t="inlineStr">
        <is>
          <t>白坡村</t>
        </is>
      </c>
      <c r="H499" s="151" t="inlineStr">
        <is>
          <t>新建</t>
        </is>
      </c>
      <c r="I499" s="523" t="inlineStr">
        <is>
          <t>新建100立方米蓄水池1个，安装DN25管热镀锌钢管2000米</t>
        </is>
      </c>
      <c r="J499" s="151">
        <f>K499+L499+M499</f>
        <v/>
      </c>
      <c r="K499" s="205" t="n">
        <v>12</v>
      </c>
      <c r="L499" s="151" t="n"/>
      <c r="M499" s="151" t="n"/>
      <c r="N499" s="523" t="inlineStr">
        <is>
          <t>工程建成后，进一步巩固提升饮水安全保障水平，提高人民生活水平，覆盖受益人口102户480人，其中脱贫人口“三类监测对象”3户7人。</t>
        </is>
      </c>
      <c r="O499" s="523" t="n"/>
      <c r="P499" s="205" t="n">
        <v>480</v>
      </c>
      <c r="Q499" s="151" t="inlineStr">
        <is>
          <t>否</t>
        </is>
      </c>
      <c r="R499" s="151" t="inlineStr">
        <is>
          <t>否</t>
        </is>
      </c>
      <c r="S499" s="151" t="inlineStr">
        <is>
          <t>否</t>
        </is>
      </c>
      <c r="T499" s="151" t="inlineStr">
        <is>
          <t>会泽县水务局</t>
        </is>
      </c>
      <c r="U499" s="151" t="inlineStr">
        <is>
          <t>鲁纳乡人民政府</t>
        </is>
      </c>
      <c r="V499" s="151" t="inlineStr">
        <is>
          <t>是</t>
        </is>
      </c>
      <c r="W499" s="568" t="n">
        <v>46023</v>
      </c>
      <c r="X499" s="569" t="n">
        <v>46387</v>
      </c>
      <c r="Y499" s="519" t="inlineStr">
        <is>
          <t>水池不占用耕地、林地，不涉及环保、水保</t>
        </is>
      </c>
      <c r="Z499" s="544" t="n"/>
    </row>
    <row r="500" ht="257" customFormat="1" customHeight="1" s="507">
      <c r="A500" s="151" t="n">
        <v>218</v>
      </c>
      <c r="B500" s="151" t="inlineStr">
        <is>
          <t>乡村建设行动</t>
        </is>
      </c>
      <c r="C500" s="151" t="inlineStr">
        <is>
          <t>农村基础设施</t>
        </is>
      </c>
      <c r="D500" s="151" t="inlineStr">
        <is>
          <t>农村供水保障设施建设</t>
        </is>
      </c>
      <c r="E500" s="151" t="inlineStr">
        <is>
          <t>鲁纳乡窝坡村安全饮水巩固提升工程</t>
        </is>
      </c>
      <c r="F500" s="151" t="inlineStr">
        <is>
          <t>鲁纳乡</t>
        </is>
      </c>
      <c r="G500" s="151" t="inlineStr">
        <is>
          <t>窝坡村</t>
        </is>
      </c>
      <c r="H500" s="151" t="inlineStr">
        <is>
          <t>新建</t>
        </is>
      </c>
      <c r="I500" s="523" t="inlineStr">
        <is>
          <t>烂箐小组：建设100立方米水池1个50立方米水池1个，10.7万元；安装铺设供水管网8340米〔Φ63PE管3100米，Φ50PE管3200米，Φ20PE管，1800米，DN50管240米〕，15.35万元；安装输配水设施、入户配套水表78套，1.1万元；建设提水泵站1座，3.7万元；管沟土方开挖1323立方米，土方回填1134立方米，4.19万元，合计概算投资：35.04万元。水子树小组：建设100立方米水池1个，5.7万元；安装铺设供水管网3240米〔DN50管3240米〕，16.72万元；合计概算投资：22.42万元。地油箐小组：建设100立方米水池1个50立方米水池1个，10.2万元；安装铺设供水管网15100米〔Φ63PE管2300米，Φ32PE管1200米，Φ20PE管，10400米，DN40管1200米〕，14.8万元；安装输配水设施、入户配套水105套，水表井8座3.6万元；建设提水泵站1座，3.1万元；管沟土方开挖735立方米，土方回填630立方米，2.33万元，合计概算投资：34.03万元。</t>
        </is>
      </c>
      <c r="J500" s="151">
        <f>K500+L500+M500</f>
        <v/>
      </c>
      <c r="K500" s="205" t="n">
        <v>91.48999999999999</v>
      </c>
      <c r="L500" s="151" t="n"/>
      <c r="M500" s="151" t="n"/>
      <c r="N500" s="523" t="inlineStr">
        <is>
          <t>工程建成后，进一步巩固提升饮水安全保障水平，提高人民生活水平，覆盖受益人口261户901人，其中脱贫人口58户224人，“三类监测对象”5户37人。</t>
        </is>
      </c>
      <c r="O500" s="523" t="n"/>
      <c r="P500" s="205" t="n">
        <v>543</v>
      </c>
      <c r="Q500" s="151" t="inlineStr">
        <is>
          <t>否</t>
        </is>
      </c>
      <c r="R500" s="151" t="inlineStr">
        <is>
          <t>否</t>
        </is>
      </c>
      <c r="S500" s="151" t="inlineStr">
        <is>
          <t>否</t>
        </is>
      </c>
      <c r="T500" s="151" t="inlineStr">
        <is>
          <t>会泽县水务局</t>
        </is>
      </c>
      <c r="U500" s="151" t="inlineStr">
        <is>
          <t>鲁纳乡人民政府</t>
        </is>
      </c>
      <c r="V500" s="151" t="inlineStr">
        <is>
          <t>是</t>
        </is>
      </c>
      <c r="W500" s="568" t="n">
        <v>46023</v>
      </c>
      <c r="X500" s="569" t="n">
        <v>46387</v>
      </c>
      <c r="Y500" s="151" t="inlineStr">
        <is>
          <t>水池不占用耕地、林地，不涉及环保、水保</t>
        </is>
      </c>
      <c r="Z500" s="544" t="n"/>
    </row>
    <row r="501" ht="90" customFormat="1" customHeight="1" s="507">
      <c r="A501" s="151" t="n">
        <v>219</v>
      </c>
      <c r="B501" s="151" t="inlineStr">
        <is>
          <t>乡村建设行动</t>
        </is>
      </c>
      <c r="C501" s="151" t="inlineStr">
        <is>
          <t>农村基础设施</t>
        </is>
      </c>
      <c r="D501" s="151" t="inlineStr">
        <is>
          <t>农村供水保障设施建设</t>
        </is>
      </c>
      <c r="E501" s="151" t="inlineStr">
        <is>
          <t>鲁纳乡雨沐村大麦地小组安全饮水巩固提升工程</t>
        </is>
      </c>
      <c r="F501" s="151" t="inlineStr">
        <is>
          <t>鲁纳乡</t>
        </is>
      </c>
      <c r="G501" s="151" t="inlineStr">
        <is>
          <t>雨沐村</t>
        </is>
      </c>
      <c r="H501" s="151" t="inlineStr">
        <is>
          <t>新建</t>
        </is>
      </c>
      <c r="I501" s="523" t="inlineStr">
        <is>
          <t>建设3立方米取水池1个，200立方米水池1个，13万元；安装铺设供水管网5100米〔DN40钢管3000米，DN25钢管2100米〕，16.05万元；合计概算投资：29万元。</t>
        </is>
      </c>
      <c r="J501" s="151">
        <f>K501+L501+M501</f>
        <v/>
      </c>
      <c r="K501" s="205" t="n">
        <v>29</v>
      </c>
      <c r="L501" s="151" t="n"/>
      <c r="M501" s="151" t="n"/>
      <c r="N501" s="523" t="inlineStr">
        <is>
          <t>工程建成后，进一步巩固提升饮水安全保障水平，提高人民生活水平，覆盖受益人口74户253人，其中脱贫人口62户228人，“三类监测对象”4户17人。</t>
        </is>
      </c>
      <c r="O501" s="523" t="n"/>
      <c r="P501" s="205" t="n">
        <v>253</v>
      </c>
      <c r="Q501" s="151" t="inlineStr">
        <is>
          <t>否</t>
        </is>
      </c>
      <c r="R501" s="151" t="inlineStr">
        <is>
          <t>否</t>
        </is>
      </c>
      <c r="S501" s="151" t="inlineStr">
        <is>
          <t>否</t>
        </is>
      </c>
      <c r="T501" s="151" t="inlineStr">
        <is>
          <t>会泽县水务局</t>
        </is>
      </c>
      <c r="U501" s="151" t="inlineStr">
        <is>
          <t>鲁纳乡人民政府</t>
        </is>
      </c>
      <c r="V501" s="151" t="inlineStr">
        <is>
          <t>是</t>
        </is>
      </c>
      <c r="W501" s="568" t="n">
        <v>46023</v>
      </c>
      <c r="X501" s="569" t="n">
        <v>46387</v>
      </c>
      <c r="Y501" s="519" t="inlineStr">
        <is>
          <t>水池不占用耕地、林地，不涉及环保、水保</t>
        </is>
      </c>
      <c r="Z501" s="544" t="n"/>
    </row>
    <row r="502" ht="167" customFormat="1" customHeight="1" s="507">
      <c r="A502" s="151" t="n">
        <v>220</v>
      </c>
      <c r="B502" s="151" t="inlineStr">
        <is>
          <t>乡村建设行动</t>
        </is>
      </c>
      <c r="C502" s="151" t="inlineStr">
        <is>
          <t>农村基础设施</t>
        </is>
      </c>
      <c r="D502" s="151" t="inlineStr">
        <is>
          <t>农村供水保障设施建设</t>
        </is>
      </c>
      <c r="E502" s="151" t="inlineStr">
        <is>
          <t>鲁纳乡新营村安全饮水巩固提升工程</t>
        </is>
      </c>
      <c r="F502" s="151" t="inlineStr">
        <is>
          <t>鲁纳乡</t>
        </is>
      </c>
      <c r="G502" s="151" t="inlineStr">
        <is>
          <t>新营村</t>
        </is>
      </c>
      <c r="H502" s="151" t="inlineStr">
        <is>
          <t>新建</t>
        </is>
      </c>
      <c r="I502" s="523" t="inlineStr">
        <is>
          <t>松棵小组：建设6立方米取水池1个，100立方米水池1个，6.9万元；安装铺设供水管网6100米〔Φ63PE管600米，Φ50PE管900米，Φ20PE管4600米〕，4.54万元；2.5*1水表井5个，水表、站杆、水咀46套，2.3万元。管沟土方开挖315立方米，土方回填270立方米，1.1万元，合计概算投资：22.65万元。小箐小组：建设3立方米取水池1个，0.7万元；安装铺设供水管网11000米〔Φ50PE管5600米，Φ25PE管2600米，DN25钢管2800米〕，18.28万元；管沟土方开挖1176立方米，土方回填1008立方米，3.96万元，合计概算投资：22.65万元。</t>
        </is>
      </c>
      <c r="J502" s="151">
        <f>K502+L502+M502</f>
        <v/>
      </c>
      <c r="K502" s="205" t="n">
        <v>37.78</v>
      </c>
      <c r="L502" s="151" t="n"/>
      <c r="M502" s="151" t="n"/>
      <c r="N502" s="523" t="inlineStr">
        <is>
          <t>工程建成后，进一步巩固提升饮水安全保障水平，提高人民生活水平，覆盖受益人口127户397人，其中脱贫人口38户145人，“三类监测对象”3户14人。</t>
        </is>
      </c>
      <c r="O502" s="523" t="n"/>
      <c r="P502" s="205" t="n">
        <v>397</v>
      </c>
      <c r="Q502" s="151" t="inlineStr">
        <is>
          <t>否</t>
        </is>
      </c>
      <c r="R502" s="151" t="inlineStr">
        <is>
          <t>否</t>
        </is>
      </c>
      <c r="S502" s="151" t="inlineStr">
        <is>
          <t>否</t>
        </is>
      </c>
      <c r="T502" s="151" t="inlineStr">
        <is>
          <t>会泽县水务局</t>
        </is>
      </c>
      <c r="U502" s="151" t="inlineStr">
        <is>
          <t>鲁纳乡人民政府</t>
        </is>
      </c>
      <c r="V502" s="151" t="inlineStr">
        <is>
          <t>是</t>
        </is>
      </c>
      <c r="W502" s="568" t="n">
        <v>46023</v>
      </c>
      <c r="X502" s="569" t="n">
        <v>46387</v>
      </c>
      <c r="Y502" s="519" t="inlineStr">
        <is>
          <t>水池不占用耕地、林地，不涉及环保、水保</t>
        </is>
      </c>
      <c r="Z502" s="544" t="n"/>
    </row>
    <row r="503" ht="100" customFormat="1" customHeight="1" s="507">
      <c r="A503" s="151" t="n">
        <v>221</v>
      </c>
      <c r="B503" s="151" t="inlineStr">
        <is>
          <t>乡村建设行动</t>
        </is>
      </c>
      <c r="C503" s="151" t="inlineStr">
        <is>
          <t>农村基础设施</t>
        </is>
      </c>
      <c r="D503" s="151" t="inlineStr">
        <is>
          <t>农村供水保障设施建设</t>
        </is>
      </c>
      <c r="E503" s="151" t="inlineStr">
        <is>
          <t>鲁纳乡座舍村安全饮水巩固提升工程</t>
        </is>
      </c>
      <c r="F503" s="151" t="inlineStr">
        <is>
          <t>鲁纳乡</t>
        </is>
      </c>
      <c r="G503" s="151" t="inlineStr">
        <is>
          <t>座舍村</t>
        </is>
      </c>
      <c r="H503" s="151" t="inlineStr">
        <is>
          <t>新建</t>
        </is>
      </c>
      <c r="I503" s="523" t="inlineStr">
        <is>
          <t>建设取水坝一座，1.3万元；安装铺设供水管网（含管沟土石方开挖回填）5600米〔Φ32PE管1000米，Φ20PE管4000米，DN65无缝钢管600米〕10.1万元；安装日处理480立方米净水设备一套45万元，12平方米加药房1间，安装二氧化氯消毒设备一套4.8万元；合计概算投资：61.2万元。</t>
        </is>
      </c>
      <c r="J503" s="151">
        <f>K503+L503+M503</f>
        <v/>
      </c>
      <c r="K503" s="205" t="n">
        <v>61.2</v>
      </c>
      <c r="L503" s="151" t="n"/>
      <c r="M503" s="151" t="n"/>
      <c r="N503" s="523" t="inlineStr">
        <is>
          <t>工程建成后，进一步巩固提升饮水安全保障水平，提高人民生活水平，覆盖受益人口381户1269人，其中脱贫人口“三类监测对象”5户21人。</t>
        </is>
      </c>
      <c r="O503" s="523" t="n"/>
      <c r="P503" s="205" t="n">
        <v>1269</v>
      </c>
      <c r="Q503" s="151" t="inlineStr">
        <is>
          <t>否</t>
        </is>
      </c>
      <c r="R503" s="151" t="inlineStr">
        <is>
          <t>否</t>
        </is>
      </c>
      <c r="S503" s="151" t="inlineStr">
        <is>
          <t>否</t>
        </is>
      </c>
      <c r="T503" s="151" t="inlineStr">
        <is>
          <t>会泽县水务局</t>
        </is>
      </c>
      <c r="U503" s="151" t="inlineStr">
        <is>
          <t>鲁纳乡人民政府</t>
        </is>
      </c>
      <c r="V503" s="151" t="inlineStr">
        <is>
          <t>是</t>
        </is>
      </c>
      <c r="W503" s="568" t="n">
        <v>46023</v>
      </c>
      <c r="X503" s="569" t="n">
        <v>46387</v>
      </c>
      <c r="Y503" s="366" t="inlineStr">
        <is>
          <t>取水坝、加药房不占用耕地、林地，不涉及环保、水保</t>
        </is>
      </c>
      <c r="Z503" s="544" t="n"/>
    </row>
    <row r="504" ht="94" customFormat="1" customHeight="1" s="507">
      <c r="A504" s="151" t="n">
        <v>222</v>
      </c>
      <c r="B504" s="151" t="inlineStr">
        <is>
          <t>乡村建设行动</t>
        </is>
      </c>
      <c r="C504" s="151" t="inlineStr">
        <is>
          <t>农村基础设施</t>
        </is>
      </c>
      <c r="D504" s="151" t="inlineStr">
        <is>
          <t>农村供水保障设施建设</t>
        </is>
      </c>
      <c r="E504" s="151" t="inlineStr">
        <is>
          <t>待补镇待补社区癞子沟小组管网改造项目</t>
        </is>
      </c>
      <c r="F504" s="151" t="inlineStr">
        <is>
          <t>待补镇</t>
        </is>
      </c>
      <c r="G504" s="151" t="inlineStr">
        <is>
          <t>待补社区</t>
        </is>
      </c>
      <c r="H504" s="151" t="inlineStr">
        <is>
          <t>新建</t>
        </is>
      </c>
      <c r="I504" s="523" t="inlineStr">
        <is>
          <t>建设50立方米水池1个，6万元；安装铺设供水管网（含管沟土石方开挖回填）17000米（DN40管道2000米，DN25管道3000米，PE20管道12000米），23万元，安装输配水设施、入户配套160套（站杆、水表160套，水表箱19个），3.175万元。合计概算投资：32.175万元。</t>
        </is>
      </c>
      <c r="J504" s="151">
        <f>K504+L504+M504</f>
        <v/>
      </c>
      <c r="K504" s="205" t="n">
        <v>32.18</v>
      </c>
      <c r="L504" s="151" t="n"/>
      <c r="M504" s="151" t="n"/>
      <c r="N504" s="523" t="inlineStr">
        <is>
          <t>项目建成后产权归待补镇人民政府，可进一步巩固提升饮水安全保障水平，提高人民生活水平，覆盖受益人口150户570人，其中脱贫人口“三类监测对象”17户49人。</t>
        </is>
      </c>
      <c r="O504" s="523" t="n"/>
      <c r="P504" s="205" t="n">
        <v>570</v>
      </c>
      <c r="Q504" s="151" t="inlineStr">
        <is>
          <t>否</t>
        </is>
      </c>
      <c r="R504" s="151" t="inlineStr">
        <is>
          <t>否</t>
        </is>
      </c>
      <c r="S504" s="151" t="inlineStr">
        <is>
          <t>否</t>
        </is>
      </c>
      <c r="T504" s="151" t="inlineStr">
        <is>
          <t>会泽县水务局</t>
        </is>
      </c>
      <c r="U504" s="151" t="inlineStr">
        <is>
          <t>待补镇人民政府</t>
        </is>
      </c>
      <c r="V504" s="151" t="inlineStr">
        <is>
          <t>是</t>
        </is>
      </c>
      <c r="W504" s="568" t="n">
        <v>46023</v>
      </c>
      <c r="X504" s="569" t="n">
        <v>46387</v>
      </c>
      <c r="Y504" s="366" t="inlineStr">
        <is>
          <t>水池不占用耕地、林地，不涉及环保、水保</t>
        </is>
      </c>
      <c r="Z504" s="544" t="n"/>
    </row>
    <row r="505" ht="115" customFormat="1" customHeight="1" s="507">
      <c r="A505" s="151" t="n">
        <v>223</v>
      </c>
      <c r="B505" s="151" t="inlineStr">
        <is>
          <t>乡村建设行动</t>
        </is>
      </c>
      <c r="C505" s="151" t="inlineStr">
        <is>
          <t>农村基础设施</t>
        </is>
      </c>
      <c r="D505" s="151" t="inlineStr">
        <is>
          <t>农村供水保障设施建设</t>
        </is>
      </c>
      <c r="E505" s="151" t="inlineStr">
        <is>
          <t>待补镇野马村管网改造项目</t>
        </is>
      </c>
      <c r="F505" s="151" t="inlineStr">
        <is>
          <t>待补镇</t>
        </is>
      </c>
      <c r="G505" s="151" t="inlineStr">
        <is>
          <t>野马村</t>
        </is>
      </c>
      <c r="H505" s="151" t="inlineStr">
        <is>
          <t>新建</t>
        </is>
      </c>
      <c r="I505" s="523" t="inlineStr">
        <is>
          <t>建设水池5个，21.6万元；取水点2个，0.5万元；安装铺设供水管网（含管沟土石方开挖回填）48600米（DN50管道6000米，DN40管道16500米，DN25管道1100米，PE20管道25000米），91.96万元，安装输配水设施、入户配套580套（站杆、水表510套，水表箱73个），9.73万元。合计概算投资：123.8万元。</t>
        </is>
      </c>
      <c r="J505" s="151">
        <f>K505+L505+M505</f>
        <v/>
      </c>
      <c r="K505" s="205" t="n">
        <v>123.8</v>
      </c>
      <c r="L505" s="151" t="n"/>
      <c r="M505" s="151" t="n"/>
      <c r="N505" s="523" t="inlineStr">
        <is>
          <t>项目建成后产权归待补镇人民政府，可进一步巩固提升饮水安全保障水平，提高人民生活水平，覆盖受益人口390户935人，其中脱贫人口“三类监测对象”35户108人。</t>
        </is>
      </c>
      <c r="O505" s="523" t="n"/>
      <c r="P505" s="205" t="n">
        <v>935</v>
      </c>
      <c r="Q505" s="151" t="inlineStr">
        <is>
          <t>否</t>
        </is>
      </c>
      <c r="R505" s="151" t="inlineStr">
        <is>
          <t>否</t>
        </is>
      </c>
      <c r="S505" s="151" t="inlineStr">
        <is>
          <t>否</t>
        </is>
      </c>
      <c r="T505" s="151" t="inlineStr">
        <is>
          <t>会泽县水务局</t>
        </is>
      </c>
      <c r="U505" s="151" t="inlineStr">
        <is>
          <t>待补镇人民政府</t>
        </is>
      </c>
      <c r="V505" s="151" t="inlineStr">
        <is>
          <t>是</t>
        </is>
      </c>
      <c r="W505" s="568" t="n">
        <v>46023</v>
      </c>
      <c r="X505" s="569" t="n">
        <v>46387</v>
      </c>
      <c r="Y505" s="151" t="inlineStr">
        <is>
          <t>水池不占用耕地、林地，不涉及环保、水保</t>
        </is>
      </c>
      <c r="Z505" s="544" t="n"/>
    </row>
    <row r="506" ht="100" customFormat="1" customHeight="1" s="507">
      <c r="A506" s="151" t="n">
        <v>224</v>
      </c>
      <c r="B506" s="151" t="inlineStr">
        <is>
          <t>乡村建设行动</t>
        </is>
      </c>
      <c r="C506" s="151" t="inlineStr">
        <is>
          <t>农村基础设施</t>
        </is>
      </c>
      <c r="D506" s="151" t="inlineStr">
        <is>
          <t>农村供水保障设施建设</t>
        </is>
      </c>
      <c r="E506" s="151" t="inlineStr">
        <is>
          <t>待补镇歹咩村管网改造项目</t>
        </is>
      </c>
      <c r="F506" s="151" t="inlineStr">
        <is>
          <t>待补镇</t>
        </is>
      </c>
      <c r="G506" s="151" t="inlineStr">
        <is>
          <t>歹咩村</t>
        </is>
      </c>
      <c r="H506" s="151" t="inlineStr">
        <is>
          <t>新建</t>
        </is>
      </c>
      <c r="I506" s="523" t="inlineStr">
        <is>
          <t>新建穿孔旋流净水水处理设备1套（日处理400立方米），25万元；水池4个，27.6万元；安装铺设供水管网（含管沟土石方开挖回填）80400米（DN40管15900米，DN25管2500米，PE32管4000米，PE20管58000米），102.54万元；水表站杆779套，水表箱99个，157.44万元。合计概算投资：170.88万元。</t>
        </is>
      </c>
      <c r="J506" s="151">
        <f>K506+L506+M506</f>
        <v/>
      </c>
      <c r="K506" s="205" t="n">
        <v>170.88</v>
      </c>
      <c r="L506" s="151" t="n"/>
      <c r="M506" s="151" t="n"/>
      <c r="N506" s="523" t="inlineStr">
        <is>
          <t>项目建成后产权归待补镇人民政府，可进一步巩固提升饮水安全保障水平，提高人民生活水平，覆盖受益人口579户1969人，其中脱贫人口“三类监测对象”26户88人。</t>
        </is>
      </c>
      <c r="O506" s="523" t="n"/>
      <c r="P506" s="205" t="n">
        <v>1969</v>
      </c>
      <c r="Q506" s="151" t="inlineStr">
        <is>
          <t>否</t>
        </is>
      </c>
      <c r="R506" s="151" t="inlineStr">
        <is>
          <t>否</t>
        </is>
      </c>
      <c r="S506" s="151" t="inlineStr">
        <is>
          <t>否</t>
        </is>
      </c>
      <c r="T506" s="151" t="inlineStr">
        <is>
          <t>会泽县水务局</t>
        </is>
      </c>
      <c r="U506" s="151" t="inlineStr">
        <is>
          <t>待补镇人民政府</t>
        </is>
      </c>
      <c r="V506" s="151" t="inlineStr">
        <is>
          <t>是</t>
        </is>
      </c>
      <c r="W506" s="568" t="n">
        <v>46023</v>
      </c>
      <c r="X506" s="569" t="n">
        <v>46387</v>
      </c>
      <c r="Y506" s="519" t="inlineStr">
        <is>
          <t>项目不涉及耕地、用林、环保、水保及其他审批手续</t>
        </is>
      </c>
      <c r="Z506" s="544" t="n"/>
    </row>
    <row r="507" ht="115" customFormat="1" customHeight="1" s="507">
      <c r="A507" s="151" t="n">
        <v>225</v>
      </c>
      <c r="B507" s="151" t="inlineStr">
        <is>
          <t>乡村建设行动</t>
        </is>
      </c>
      <c r="C507" s="151" t="inlineStr">
        <is>
          <t>农村基础设施</t>
        </is>
      </c>
      <c r="D507" s="151" t="inlineStr">
        <is>
          <t>农村供水保障设施建设</t>
        </is>
      </c>
      <c r="E507" s="151" t="inlineStr">
        <is>
          <t>待补镇大坝村管网改造项目</t>
        </is>
      </c>
      <c r="F507" s="151" t="inlineStr">
        <is>
          <t>待补镇</t>
        </is>
      </c>
      <c r="G507" s="151" t="inlineStr">
        <is>
          <t>大坝村</t>
        </is>
      </c>
      <c r="H507" s="151" t="inlineStr">
        <is>
          <t>新建</t>
        </is>
      </c>
      <c r="I507" s="523" t="inlineStr">
        <is>
          <t>建设水池2个，7.2万元；取水坝2道，4万元；安装铺设供水管网（含管沟土石方开挖回填）15700米〔ΦPE50管道7100米，ΦPE32管道2000米，ΦPE25管道600米，ΦPE20管道8000米〕，14.1万元；安装输配水设施、入户配套150套（站杆140套，水表150块，水表箱18个），5.25万元；合计概算投资：30.55万元。</t>
        </is>
      </c>
      <c r="J507" s="151">
        <f>K507+L507+M507</f>
        <v/>
      </c>
      <c r="K507" s="205" t="n">
        <v>30.55</v>
      </c>
      <c r="L507" s="151" t="n"/>
      <c r="M507" s="151" t="n"/>
      <c r="N507" s="523" t="inlineStr">
        <is>
          <t>项目建成后产权归待补镇人民政府，可进一步巩固提升饮水安全保障水平，提高人民生活水平，覆盖受益人口279户835人，其中脱贫人口“三类监测对象”25户97人。</t>
        </is>
      </c>
      <c r="O507" s="523" t="n"/>
      <c r="P507" s="205" t="n">
        <v>835</v>
      </c>
      <c r="Q507" s="151" t="inlineStr">
        <is>
          <t>否</t>
        </is>
      </c>
      <c r="R507" s="151" t="inlineStr">
        <is>
          <t>否</t>
        </is>
      </c>
      <c r="S507" s="151" t="inlineStr">
        <is>
          <t>否</t>
        </is>
      </c>
      <c r="T507" s="151" t="inlineStr">
        <is>
          <t>会泽县水务局</t>
        </is>
      </c>
      <c r="U507" s="151" t="inlineStr">
        <is>
          <t>待补镇人民政府</t>
        </is>
      </c>
      <c r="V507" s="151" t="inlineStr">
        <is>
          <t>是</t>
        </is>
      </c>
      <c r="W507" s="568" t="n">
        <v>46023</v>
      </c>
      <c r="X507" s="569" t="n">
        <v>46387</v>
      </c>
      <c r="Y507" s="151" t="inlineStr">
        <is>
          <t>取水坝、水池不占用耕地、林地，不涉及环保、水保</t>
        </is>
      </c>
      <c r="Z507" s="544" t="n"/>
    </row>
    <row r="508" ht="117" customFormat="1" customHeight="1" s="507">
      <c r="A508" s="151" t="n">
        <v>226</v>
      </c>
      <c r="B508" s="151" t="inlineStr">
        <is>
          <t>乡村建设行动</t>
        </is>
      </c>
      <c r="C508" s="151" t="inlineStr">
        <is>
          <t>农村基础设施</t>
        </is>
      </c>
      <c r="D508" s="151" t="inlineStr">
        <is>
          <t>农村供水保障设施建设</t>
        </is>
      </c>
      <c r="E508" s="151" t="inlineStr">
        <is>
          <t>待补镇管网改造项目</t>
        </is>
      </c>
      <c r="F508" s="151" t="inlineStr">
        <is>
          <t>待补镇</t>
        </is>
      </c>
      <c r="G508" s="151" t="inlineStr">
        <is>
          <t>待补社区、歹咩村、新发村</t>
        </is>
      </c>
      <c r="H508" s="151" t="inlineStr">
        <is>
          <t>新建</t>
        </is>
      </c>
      <c r="I508" s="523" t="inlineStr">
        <is>
          <t>穿孔旋流净水水处理设备2套（日处理2000立方米1套、日处理400立方米1套），325万元；安装铺设供水管网（含管沟土石方开挖回填）336200米（DN200管1200米、DN150管9000米，DN100管5000米、DN80管8000米、DN40管7500米、PE110管8000米、PE20管300000米）693.3万元；水表、站杆1680套，水表箱280个，43.1万元。合计概算投资：1061.4万元。</t>
        </is>
      </c>
      <c r="J508" s="151">
        <f>K508+L508+M508</f>
        <v/>
      </c>
      <c r="K508" s="205" t="n">
        <v>561.4</v>
      </c>
      <c r="L508" s="151" t="n"/>
      <c r="M508" s="151" t="n"/>
      <c r="N508" s="523" t="inlineStr">
        <is>
          <t>项目建成后产权归待补镇人民政府，可进一步巩固提升饮水安全保障水平，提高人民生活水平，覆盖受益人口2307户6537人，其中脱贫人口“三类监测对象”109户433人。</t>
        </is>
      </c>
      <c r="O508" s="523" t="n"/>
      <c r="P508" s="205" t="n">
        <v>6537</v>
      </c>
      <c r="Q508" s="151" t="inlineStr">
        <is>
          <t>否</t>
        </is>
      </c>
      <c r="R508" s="151" t="inlineStr">
        <is>
          <t>否</t>
        </is>
      </c>
      <c r="S508" s="151" t="inlineStr">
        <is>
          <t>否</t>
        </is>
      </c>
      <c r="T508" s="151" t="inlineStr">
        <is>
          <t>会泽县水务局</t>
        </is>
      </c>
      <c r="U508" s="151" t="inlineStr">
        <is>
          <t>待补镇人民政府</t>
        </is>
      </c>
      <c r="V508" s="151" t="inlineStr">
        <is>
          <t>是</t>
        </is>
      </c>
      <c r="W508" s="568" t="n">
        <v>46023</v>
      </c>
      <c r="X508" s="569" t="n">
        <v>46387</v>
      </c>
      <c r="Y508" s="151" t="inlineStr">
        <is>
          <t>项目不涉及耕地、用林、环保、水保及其他审批手续</t>
        </is>
      </c>
      <c r="Z508" s="544" t="n"/>
    </row>
    <row r="509" ht="111" customFormat="1" customHeight="1" s="507">
      <c r="A509" s="151" t="n">
        <v>227</v>
      </c>
      <c r="B509" s="151" t="inlineStr">
        <is>
          <t>乡村建设行动</t>
        </is>
      </c>
      <c r="C509" s="151" t="inlineStr">
        <is>
          <t>农村基础设施</t>
        </is>
      </c>
      <c r="D509" s="151" t="inlineStr">
        <is>
          <t>农村供水保障设施建设</t>
        </is>
      </c>
      <c r="E509" s="151" t="inlineStr">
        <is>
          <t>待补镇鹧鸡村管网改造项目</t>
        </is>
      </c>
      <c r="F509" s="151" t="inlineStr">
        <is>
          <t>待补镇</t>
        </is>
      </c>
      <c r="G509" s="151" t="inlineStr">
        <is>
          <t>鹧鸡村</t>
        </is>
      </c>
      <c r="H509" s="151" t="inlineStr">
        <is>
          <t>新建</t>
        </is>
      </c>
      <c r="I509" s="523" t="inlineStr">
        <is>
          <t>建设水池5个，取水点1个，20.3万元；安装铺设供水管网（含管沟土石方开挖回填）17800米〔ΦPE63管道800米，ΦPE50管道3800米，ΦPE32管道3600米，ΦPE25管道1000米，ΦPE20管道18000米〕，20.3万元；安装输配水设施、入户配套230套（站杆210套，水表230块，水表箱24个），3.6万元；合计概算投资：44.56万元。</t>
        </is>
      </c>
      <c r="J509" s="151">
        <f>K509+L509+M509</f>
        <v/>
      </c>
      <c r="K509" s="205" t="n">
        <v>44.56</v>
      </c>
      <c r="L509" s="151" t="n"/>
      <c r="M509" s="151" t="n"/>
      <c r="N509" s="523" t="inlineStr">
        <is>
          <t>项目建成后产权归待补镇人民政府，可进一步巩固提升饮水安全保障水平，提高人民生活水平，覆盖受益人口244户814人，其中脱贫人口“三类监测对象”40户137人。</t>
        </is>
      </c>
      <c r="O509" s="523" t="n"/>
      <c r="P509" s="205" t="n">
        <v>814</v>
      </c>
      <c r="Q509" s="151" t="inlineStr">
        <is>
          <t>否</t>
        </is>
      </c>
      <c r="R509" s="151" t="inlineStr">
        <is>
          <t>否</t>
        </is>
      </c>
      <c r="S509" s="151" t="inlineStr">
        <is>
          <t>否</t>
        </is>
      </c>
      <c r="T509" s="151" t="inlineStr">
        <is>
          <t>会泽县水务局</t>
        </is>
      </c>
      <c r="U509" s="151" t="inlineStr">
        <is>
          <t>待补镇人民政府</t>
        </is>
      </c>
      <c r="V509" s="151" t="inlineStr">
        <is>
          <t>是</t>
        </is>
      </c>
      <c r="W509" s="568" t="n">
        <v>46023</v>
      </c>
      <c r="X509" s="569" t="n">
        <v>46387</v>
      </c>
      <c r="Y509" s="151" t="inlineStr">
        <is>
          <t>水池不占用耕地、林地，不涉及环保、水保</t>
        </is>
      </c>
      <c r="Z509" s="544" t="n"/>
    </row>
    <row r="510" ht="134" customFormat="1" customHeight="1" s="507">
      <c r="A510" s="151" t="n">
        <v>228</v>
      </c>
      <c r="B510" s="151" t="inlineStr">
        <is>
          <t>乡村建设行动</t>
        </is>
      </c>
      <c r="C510" s="151" t="inlineStr">
        <is>
          <t>农村基础设施</t>
        </is>
      </c>
      <c r="D510" s="151" t="inlineStr">
        <is>
          <t>农村供水保障设施建设</t>
        </is>
      </c>
      <c r="E510" s="151" t="inlineStr">
        <is>
          <t>上村乡闸塘村大山、半截田小组提水工程</t>
        </is>
      </c>
      <c r="F510" s="151" t="inlineStr">
        <is>
          <t>上村乡</t>
        </is>
      </c>
      <c r="G510" s="151" t="inlineStr">
        <is>
          <t>闸塘村</t>
        </is>
      </c>
      <c r="H510" s="151" t="n"/>
      <c r="I510" s="523" t="inlineStr">
        <is>
          <t>新建3立方米三格式取水池1个，0.6万元；30立方米蓄水池1个（C30圆形砼钢混结构），3万元；100立方米蓄水池1个（C30圆形砼钢混结构），9万元；安装DN50镀锌钢管1400米，8.05万元；φ32PE管（100级）7000米，6.3万元；φ20PE管（100级）6000米，3万元；水表、占管、闸阀、水龙头101套，1.4645万元；提水泵及配套设施2套，1.6万元；三相输电线路（电杆、电线等）500米，合计概算投资：33万元。</t>
        </is>
      </c>
      <c r="J510" s="151">
        <f>K510+L510+M510</f>
        <v/>
      </c>
      <c r="K510" s="205" t="n">
        <v>33</v>
      </c>
      <c r="L510" s="151" t="n"/>
      <c r="M510" s="151" t="n"/>
      <c r="N510" s="523" t="inlineStr">
        <is>
          <t>工程建成后，进一步巩固提升饮水安全保障水平，提高人民生活水平，覆盖受益人口98户392人，其中脱贫人口42户158人，“三类监测对象”2户6人。</t>
        </is>
      </c>
      <c r="O510" s="523" t="n"/>
      <c r="P510" s="205" t="n">
        <v>392</v>
      </c>
      <c r="Q510" s="151" t="inlineStr">
        <is>
          <t>否</t>
        </is>
      </c>
      <c r="R510" s="151" t="inlineStr">
        <is>
          <t>否</t>
        </is>
      </c>
      <c r="S510" s="151" t="inlineStr">
        <is>
          <t>否</t>
        </is>
      </c>
      <c r="T510" s="151" t="inlineStr">
        <is>
          <t>会泽县水务局</t>
        </is>
      </c>
      <c r="U510" s="151" t="inlineStr">
        <is>
          <t>上村乡人民政府</t>
        </is>
      </c>
      <c r="V510" s="151" t="inlineStr">
        <is>
          <t>是</t>
        </is>
      </c>
      <c r="W510" s="568" t="n">
        <v>46023</v>
      </c>
      <c r="X510" s="569" t="n">
        <v>46387</v>
      </c>
      <c r="Y510" s="151" t="inlineStr">
        <is>
          <t>水池不占用耕地、林地，不涉及环保、水保</t>
        </is>
      </c>
      <c r="Z510" s="544" t="n"/>
    </row>
    <row r="511" ht="91" customFormat="1" customHeight="1" s="507">
      <c r="A511" s="151" t="n">
        <v>229</v>
      </c>
      <c r="B511" s="151" t="inlineStr">
        <is>
          <t>乡村建设行动</t>
        </is>
      </c>
      <c r="C511" s="151" t="inlineStr">
        <is>
          <t>农村基础设施</t>
        </is>
      </c>
      <c r="D511" s="151" t="inlineStr">
        <is>
          <t>农村供水保障设施建设</t>
        </is>
      </c>
      <c r="E511" s="151" t="inlineStr">
        <is>
          <t>上村乡瓦厂村兰台坝小组饮水巩固提升工程</t>
        </is>
      </c>
      <c r="F511" s="151" t="inlineStr">
        <is>
          <t>上村乡</t>
        </is>
      </c>
      <c r="G511" s="151" t="inlineStr">
        <is>
          <t>瓦厂</t>
        </is>
      </c>
      <c r="H511" s="151" t="n"/>
      <c r="I511" s="523" t="inlineStr">
        <is>
          <t>安装DN15镀锌钢管1000米，1.5万元；DN20镀锌钢管1800米，3.43万元；DN25镀锌钢管1000米，2.7万元，水表、站管、闸阀、水龙头70套。1.02万元，合计概算投资：8.65万元。</t>
        </is>
      </c>
      <c r="J511" s="151">
        <f>K511+L511+M511</f>
        <v/>
      </c>
      <c r="K511" s="205" t="n">
        <v>8.65</v>
      </c>
      <c r="L511" s="151" t="n"/>
      <c r="M511" s="151" t="n"/>
      <c r="N511" s="523" t="inlineStr">
        <is>
          <t>工程建成后，进一步巩固提升饮水安全保障水平，提高人民生活水平，覆盖受益人口70户327人，其中脱贫人口20户76人，“三类监测对象”0户0人。</t>
        </is>
      </c>
      <c r="O511" s="523" t="n"/>
      <c r="P511" s="205" t="n">
        <v>327</v>
      </c>
      <c r="Q511" s="151" t="inlineStr">
        <is>
          <t>否</t>
        </is>
      </c>
      <c r="R511" s="151" t="inlineStr">
        <is>
          <t>否</t>
        </is>
      </c>
      <c r="S511" s="151" t="inlineStr">
        <is>
          <t>否</t>
        </is>
      </c>
      <c r="T511" s="151" t="inlineStr">
        <is>
          <t>会泽县水务局</t>
        </is>
      </c>
      <c r="U511" s="151" t="inlineStr">
        <is>
          <t>上村乡人民政府</t>
        </is>
      </c>
      <c r="V511" s="151" t="inlineStr">
        <is>
          <t>是</t>
        </is>
      </c>
      <c r="W511" s="568" t="n">
        <v>46023</v>
      </c>
      <c r="X511" s="569" t="n">
        <v>46387</v>
      </c>
      <c r="Y511" s="366" t="inlineStr">
        <is>
          <t>项目不涉及耕地、用林、环保、水保及其他审批手续</t>
        </is>
      </c>
      <c r="Z511" s="544" t="n"/>
    </row>
    <row r="512" ht="81" customFormat="1" customHeight="1" s="507">
      <c r="A512" s="151" t="n">
        <v>230</v>
      </c>
      <c r="B512" s="151" t="inlineStr">
        <is>
          <t>乡村建设行动</t>
        </is>
      </c>
      <c r="C512" s="151" t="inlineStr">
        <is>
          <t>农村基础设施</t>
        </is>
      </c>
      <c r="D512" s="151" t="inlineStr">
        <is>
          <t>农村供水保障设施建设</t>
        </is>
      </c>
      <c r="E512" s="151" t="inlineStr">
        <is>
          <t>上村乡上村村黑马井小组饮水巩固提升工程</t>
        </is>
      </c>
      <c r="F512" s="151" t="inlineStr">
        <is>
          <t>上村乡</t>
        </is>
      </c>
      <c r="G512" s="151" t="inlineStr">
        <is>
          <t>上村村</t>
        </is>
      </c>
      <c r="H512" s="151" t="n"/>
      <c r="I512" s="523" t="inlineStr">
        <is>
          <t>新建100立方米蓄水池1个（C30圆形砼钢混结构），10万元，安装φ32PE管（100级）3000米，2.7万元，φ25PE管（100级）3000米，1.83万元。合计概算投资：14.53万元。</t>
        </is>
      </c>
      <c r="J512" s="151">
        <f>K512+L512+M512</f>
        <v/>
      </c>
      <c r="K512" s="205" t="n">
        <v>14.53</v>
      </c>
      <c r="L512" s="151" t="n"/>
      <c r="M512" s="151" t="n"/>
      <c r="N512" s="523" t="inlineStr">
        <is>
          <t>工程建成后，进一步巩固提升饮水安全保障水平，提高人民生活水平，覆盖受益人口94户413人，其中“三类监测对象”2户7人。</t>
        </is>
      </c>
      <c r="O512" s="523" t="n"/>
      <c r="P512" s="205" t="n">
        <v>413</v>
      </c>
      <c r="Q512" s="151" t="inlineStr">
        <is>
          <t>否</t>
        </is>
      </c>
      <c r="R512" s="151" t="inlineStr">
        <is>
          <t>否</t>
        </is>
      </c>
      <c r="S512" s="151" t="inlineStr">
        <is>
          <t>否</t>
        </is>
      </c>
      <c r="T512" s="151" t="inlineStr">
        <is>
          <t>会泽县水务局</t>
        </is>
      </c>
      <c r="U512" s="151" t="inlineStr">
        <is>
          <t>上村乡人民政府</t>
        </is>
      </c>
      <c r="V512" s="151" t="inlineStr">
        <is>
          <t>是</t>
        </is>
      </c>
      <c r="W512" s="568" t="n">
        <v>46023</v>
      </c>
      <c r="X512" s="569" t="n">
        <v>46387</v>
      </c>
      <c r="Y512" s="366" t="inlineStr">
        <is>
          <t>水池不占用耕地、林地，不涉及环保、水保</t>
        </is>
      </c>
      <c r="Z512" s="544" t="n"/>
    </row>
    <row r="513" ht="93" customFormat="1" customHeight="1" s="507">
      <c r="A513" s="151" t="n">
        <v>231</v>
      </c>
      <c r="B513" s="151" t="inlineStr">
        <is>
          <t>乡村建设行动</t>
        </is>
      </c>
      <c r="C513" s="151" t="inlineStr">
        <is>
          <t>农村基础设施</t>
        </is>
      </c>
      <c r="D513" s="151" t="inlineStr">
        <is>
          <t>农村供水保障设施建设</t>
        </is>
      </c>
      <c r="E513" s="151" t="inlineStr">
        <is>
          <t>上村乡董德村牛支坡、水海子小组饮水巩固提升工程</t>
        </is>
      </c>
      <c r="F513" s="151" t="inlineStr">
        <is>
          <t>上村乡</t>
        </is>
      </c>
      <c r="G513" s="151" t="inlineStr">
        <is>
          <t>董德村</t>
        </is>
      </c>
      <c r="H513" s="151" t="n"/>
      <c r="I513" s="523" t="inlineStr">
        <is>
          <t>新建30立方米蓄水池1个（C30圆形砼钢混结构），3万元；50立方米蓄水池（C30圆形砼钢混结构），5万元；安装φ25PE管（100级）3000米，1.83万元；合计概算投资：9.83万元。</t>
        </is>
      </c>
      <c r="J513" s="151">
        <f>K513+L513+M513</f>
        <v/>
      </c>
      <c r="K513" s="205" t="n">
        <v>9.83</v>
      </c>
      <c r="L513" s="151" t="n"/>
      <c r="M513" s="151" t="n"/>
      <c r="N513" s="523" t="inlineStr">
        <is>
          <t>工程建成后，进一步巩固提升饮水安全保障水平，提高人民生活水平，覆盖受益人口26户112人，其中脱贫人口11户42人，“三类监测对象”0户0人。</t>
        </is>
      </c>
      <c r="O513" s="523" t="n"/>
      <c r="P513" s="205" t="n">
        <v>112</v>
      </c>
      <c r="Q513" s="151" t="inlineStr">
        <is>
          <t>否</t>
        </is>
      </c>
      <c r="R513" s="151" t="inlineStr">
        <is>
          <t>否</t>
        </is>
      </c>
      <c r="S513" s="151" t="inlineStr">
        <is>
          <t>否</t>
        </is>
      </c>
      <c r="T513" s="151" t="inlineStr">
        <is>
          <t>会泽县水务局</t>
        </is>
      </c>
      <c r="U513" s="151" t="inlineStr">
        <is>
          <t>上村乡人民政府</t>
        </is>
      </c>
      <c r="V513" s="151" t="inlineStr">
        <is>
          <t>是</t>
        </is>
      </c>
      <c r="W513" s="568" t="n">
        <v>46023</v>
      </c>
      <c r="X513" s="569" t="n">
        <v>46387</v>
      </c>
      <c r="Y513" s="151" t="inlineStr">
        <is>
          <t>水池不占用耕地、林地，不涉及环保、水保</t>
        </is>
      </c>
      <c r="Z513" s="544" t="n"/>
    </row>
    <row r="514" ht="96" customFormat="1" customHeight="1" s="507">
      <c r="A514" s="151" t="n">
        <v>232</v>
      </c>
      <c r="B514" s="151" t="inlineStr">
        <is>
          <t>乡村建设行动</t>
        </is>
      </c>
      <c r="C514" s="151" t="inlineStr">
        <is>
          <t>农村基础设施</t>
        </is>
      </c>
      <c r="D514" s="151" t="inlineStr">
        <is>
          <t>农村供水保障设施建设</t>
        </is>
      </c>
      <c r="E514" s="151" t="inlineStr">
        <is>
          <t>上村乡打营村烂水台、卡郞小组饮水巩固提升工程</t>
        </is>
      </c>
      <c r="F514" s="151" t="inlineStr">
        <is>
          <t>上村乡</t>
        </is>
      </c>
      <c r="G514" s="151" t="inlineStr">
        <is>
          <t>打营村</t>
        </is>
      </c>
      <c r="H514" s="151" t="n"/>
      <c r="I514" s="523" t="inlineStr">
        <is>
          <t>新建3立方米三格式取水池1个，0.6万元；50立方米蓄水池2个（C30圆形砼钢混结构），10万元；φ25PE管（100级）8500米，5.18万元，合计概算投资：10.78万元。</t>
        </is>
      </c>
      <c r="J514" s="151">
        <f>K514+L514+M514</f>
        <v/>
      </c>
      <c r="K514" s="205" t="n">
        <v>15.78</v>
      </c>
      <c r="L514" s="151" t="n"/>
      <c r="M514" s="151" t="n"/>
      <c r="N514" s="523" t="inlineStr">
        <is>
          <t>工程建成后，进一步巩固提升饮水安全保障水平，提高人民生活水平，覆盖受益人口56户255人，其中脱贫人口20户94人，“三类监测对象”0户0人。</t>
        </is>
      </c>
      <c r="O514" s="523" t="n"/>
      <c r="P514" s="205" t="n">
        <v>255</v>
      </c>
      <c r="Q514" s="151" t="inlineStr">
        <is>
          <t>否</t>
        </is>
      </c>
      <c r="R514" s="151" t="inlineStr">
        <is>
          <t>否</t>
        </is>
      </c>
      <c r="S514" s="151" t="inlineStr">
        <is>
          <t>否</t>
        </is>
      </c>
      <c r="T514" s="151" t="inlineStr">
        <is>
          <t>会泽县水务局</t>
        </is>
      </c>
      <c r="U514" s="151" t="inlineStr">
        <is>
          <t>上村乡人民政府</t>
        </is>
      </c>
      <c r="V514" s="151" t="inlineStr">
        <is>
          <t>是</t>
        </is>
      </c>
      <c r="W514" s="568" t="n">
        <v>46023</v>
      </c>
      <c r="X514" s="569" t="n">
        <v>46387</v>
      </c>
      <c r="Y514" s="151" t="inlineStr">
        <is>
          <t>水池不占用耕地、林地，不涉及环保、水保</t>
        </is>
      </c>
      <c r="Z514" s="544" t="n"/>
    </row>
    <row r="515" ht="147" customFormat="1" customHeight="1" s="507">
      <c r="A515" s="151" t="n">
        <v>233</v>
      </c>
      <c r="B515" s="151" t="inlineStr">
        <is>
          <t>乡村建设行动</t>
        </is>
      </c>
      <c r="C515" s="151" t="inlineStr">
        <is>
          <t>农村基础设施</t>
        </is>
      </c>
      <c r="D515" s="151" t="inlineStr">
        <is>
          <t>农村供水保障设施建设</t>
        </is>
      </c>
      <c r="E515" s="151" t="inlineStr">
        <is>
          <t>上村乡大河村马坡井、大弯子、李家村、腊务、绿踩坪小组饮水巩固提升工程</t>
        </is>
      </c>
      <c r="F515" s="151" t="inlineStr">
        <is>
          <t>上村乡</t>
        </is>
      </c>
      <c r="G515" s="151" t="inlineStr">
        <is>
          <t>大河村</t>
        </is>
      </c>
      <c r="H515" s="151" t="n"/>
      <c r="I515" s="523" t="inlineStr">
        <is>
          <t>1、新建取水池1个，0.3万元；30立方米蓄水池2个（C30圆形砼钢混结构），6万元；安装φ25PE管（100级）10400米，6.4万元，DN25镀锌钢管1500米，4.05万元，DN15镀锌钢管4000米，6万元，水表、占管、闸阀、水龙头100套，1.45万元。2、新建100立方米蓄水池3个（C30圆形砼钢混结构），30万元；φ32PE管（100级）8000米，7.2万元；φ20PE管（100级）8000米，4万元；水表、占管、闸阀、水龙头70套，1.015万元；合计概算投资：66.42万元。</t>
        </is>
      </c>
      <c r="J515" s="151">
        <f>K515+L515+M515</f>
        <v/>
      </c>
      <c r="K515" s="205" t="n">
        <v>66.42</v>
      </c>
      <c r="L515" s="151" t="n"/>
      <c r="M515" s="151" t="n"/>
      <c r="N515" s="523" t="inlineStr">
        <is>
          <t>工程建成后，进一步巩固提升饮水安全保障水平，提高人民生活水平，覆盖受益人口167户652人，其中脱贫人口24户84人，“三类监测对象”2户6人。</t>
        </is>
      </c>
      <c r="O515" s="523" t="n"/>
      <c r="P515" s="205" t="n">
        <v>652</v>
      </c>
      <c r="Q515" s="151" t="inlineStr">
        <is>
          <t>否</t>
        </is>
      </c>
      <c r="R515" s="151" t="inlineStr">
        <is>
          <t>否</t>
        </is>
      </c>
      <c r="S515" s="151" t="inlineStr">
        <is>
          <t>否</t>
        </is>
      </c>
      <c r="T515" s="151" t="inlineStr">
        <is>
          <t>会泽县水务局</t>
        </is>
      </c>
      <c r="U515" s="151" t="inlineStr">
        <is>
          <t>上村乡人民政府</t>
        </is>
      </c>
      <c r="V515" s="151" t="inlineStr">
        <is>
          <t>是</t>
        </is>
      </c>
      <c r="W515" s="568" t="n">
        <v>46023</v>
      </c>
      <c r="X515" s="569" t="n">
        <v>46387</v>
      </c>
      <c r="Y515" s="519" t="inlineStr">
        <is>
          <t>水池不占用耕地、林地，不涉及环保、水保</t>
        </is>
      </c>
      <c r="Z515" s="544" t="n"/>
    </row>
    <row r="516" ht="95" customFormat="1" customHeight="1" s="507">
      <c r="A516" s="151" t="n">
        <v>234</v>
      </c>
      <c r="B516" s="151" t="inlineStr">
        <is>
          <t>乡村建设行动</t>
        </is>
      </c>
      <c r="C516" s="151" t="inlineStr">
        <is>
          <t>农村基础设施</t>
        </is>
      </c>
      <c r="D516" s="151" t="inlineStr">
        <is>
          <t>农村供水保障设施建设</t>
        </is>
      </c>
      <c r="E516" s="151" t="inlineStr">
        <is>
          <t>上村乡革黑村头道坪小组饮水巩固提升工程</t>
        </is>
      </c>
      <c r="F516" s="151" t="inlineStr">
        <is>
          <t>上村乡</t>
        </is>
      </c>
      <c r="G516" s="151" t="inlineStr">
        <is>
          <t>革黑村</t>
        </is>
      </c>
      <c r="H516" s="151" t="n"/>
      <c r="I516" s="523" t="inlineStr">
        <is>
          <t>新建50立方米蓄水池1个（C30圆形砼钢混结构）；5万元；安装φ25PE管（100级）1600米，0.976万元；DN40镀锌钢管500米，2.13万元；DN25镀锌钢管500米，1.35万元；DN15镀锌钢管1000米，1.5万元；水表、站管、闸阀、水龙头50套。0.725万元，合计概算投资：11.68万元。</t>
        </is>
      </c>
      <c r="J516" s="151">
        <f>K516+L516+M516</f>
        <v/>
      </c>
      <c r="K516" s="205" t="n">
        <v>11.68</v>
      </c>
      <c r="L516" s="151" t="n"/>
      <c r="M516" s="151" t="n"/>
      <c r="N516" s="523" t="inlineStr">
        <is>
          <t>工程建成后，进一步巩固提升饮水安全保障水平，提高人民生活水平，覆盖受益人口54户216人，其中“三类监测对象”3户10人。</t>
        </is>
      </c>
      <c r="O516" s="523" t="n"/>
      <c r="P516" s="205" t="n">
        <v>216</v>
      </c>
      <c r="Q516" s="151" t="inlineStr">
        <is>
          <t>否</t>
        </is>
      </c>
      <c r="R516" s="151" t="inlineStr">
        <is>
          <t>否</t>
        </is>
      </c>
      <c r="S516" s="151" t="inlineStr">
        <is>
          <t>否</t>
        </is>
      </c>
      <c r="T516" s="151" t="inlineStr">
        <is>
          <t>会泽县水务局</t>
        </is>
      </c>
      <c r="U516" s="151" t="inlineStr">
        <is>
          <t>上村乡人民政府</t>
        </is>
      </c>
      <c r="V516" s="151" t="inlineStr">
        <is>
          <t>是</t>
        </is>
      </c>
      <c r="W516" s="568" t="n">
        <v>46023</v>
      </c>
      <c r="X516" s="569" t="n">
        <v>46387</v>
      </c>
      <c r="Y516" s="519" t="inlineStr">
        <is>
          <t>水池不占用耕地、林地，不涉及环保、水保水池</t>
        </is>
      </c>
      <c r="Z516" s="544" t="n"/>
    </row>
    <row r="517" ht="88" customFormat="1" customHeight="1" s="507">
      <c r="A517" s="151" t="n">
        <v>235</v>
      </c>
      <c r="B517" s="151" t="inlineStr">
        <is>
          <t>乡村建设行动</t>
        </is>
      </c>
      <c r="C517" s="151" t="inlineStr">
        <is>
          <t>农村基础设施</t>
        </is>
      </c>
      <c r="D517" s="151" t="inlineStr">
        <is>
          <t>农村供水保障设施建设</t>
        </is>
      </c>
      <c r="E517" s="151" t="inlineStr">
        <is>
          <t>上村乡马龙村黑泥沟小组饮水巩固提升工程</t>
        </is>
      </c>
      <c r="F517" s="151" t="inlineStr">
        <is>
          <t>上村乡</t>
        </is>
      </c>
      <c r="G517" s="151" t="inlineStr">
        <is>
          <t>马龙村</t>
        </is>
      </c>
      <c r="H517" s="151" t="n"/>
      <c r="I517" s="523" t="inlineStr">
        <is>
          <t>新建3立方米三格式取水池1个，0.6万元；50立方米蓄水池（C30圆形砼钢混结构）5万元；安装铺设供水管网32管7000米，6.3万元；25管4000米，2.44万元；水表、占管、闸阀、水龙头45套，0.65万元，合计概算投资：14.99万元。</t>
        </is>
      </c>
      <c r="J517" s="151">
        <f>K517+L517+M517</f>
        <v/>
      </c>
      <c r="K517" s="205" t="n">
        <v>14.99</v>
      </c>
      <c r="L517" s="151" t="n"/>
      <c r="M517" s="151" t="n"/>
      <c r="N517" s="523" t="inlineStr">
        <is>
          <t>工程建成后，进一步巩固提升饮水安全保障水平，提高人民生活水平，覆盖受益人口43户221人，其中“三类监测对象”3户13人。</t>
        </is>
      </c>
      <c r="O517" s="523" t="n"/>
      <c r="P517" s="205" t="n">
        <v>221</v>
      </c>
      <c r="Q517" s="151" t="inlineStr">
        <is>
          <t>否</t>
        </is>
      </c>
      <c r="R517" s="151" t="inlineStr">
        <is>
          <t>否</t>
        </is>
      </c>
      <c r="S517" s="151" t="inlineStr">
        <is>
          <t>否</t>
        </is>
      </c>
      <c r="T517" s="151" t="inlineStr">
        <is>
          <t>会泽县水务局</t>
        </is>
      </c>
      <c r="U517" s="151" t="inlineStr">
        <is>
          <t>上村乡人民政府</t>
        </is>
      </c>
      <c r="V517" s="151" t="inlineStr">
        <is>
          <t>是</t>
        </is>
      </c>
      <c r="W517" s="568" t="n">
        <v>46023</v>
      </c>
      <c r="X517" s="569" t="n">
        <v>46387</v>
      </c>
      <c r="Y517" s="519" t="inlineStr">
        <is>
          <t>水池不占用耕地、林地，不涉及环保、水保</t>
        </is>
      </c>
      <c r="Z517" s="544" t="n"/>
    </row>
    <row r="518" ht="120" customFormat="1" customHeight="1" s="507">
      <c r="A518" s="151" t="n">
        <v>236</v>
      </c>
      <c r="B518" s="151" t="inlineStr">
        <is>
          <t>乡村建设行动</t>
        </is>
      </c>
      <c r="C518" s="151" t="inlineStr">
        <is>
          <t>农村基础设施</t>
        </is>
      </c>
      <c r="D518" s="151" t="inlineStr">
        <is>
          <t>农村供水保障设施建设</t>
        </is>
      </c>
      <c r="E518" s="151" t="inlineStr">
        <is>
          <t>上村乡播乐村李子树、新店子小组饮水巩固提升工程</t>
        </is>
      </c>
      <c r="F518" s="151" t="inlineStr">
        <is>
          <t>上村乡</t>
        </is>
      </c>
      <c r="G518" s="151" t="inlineStr">
        <is>
          <t>播乐村</t>
        </is>
      </c>
      <c r="H518" s="151" t="n"/>
      <c r="I518" s="523" t="inlineStr">
        <is>
          <t>新建3立方米三格式取水池1个，0.6万元；100立方米蓄水池1个（C30圆形砼钢混结构），10万元；50立方米蓄水池1个（C30圆形砼钢混结构），5万元；安装铺设供水管网32管19000米，17.1万元；25管4000米，2.44万元；100立方米蓄水池1个（C30圆形砼钢混结构），10万元；水表、占管、闸阀、水龙头106套，1.535万元，合计概算投资：37.98万元。</t>
        </is>
      </c>
      <c r="J518" s="151">
        <f>K518+L518+M518</f>
        <v/>
      </c>
      <c r="K518" s="205" t="n">
        <v>37.98</v>
      </c>
      <c r="L518" s="151" t="n"/>
      <c r="M518" s="151" t="n"/>
      <c r="N518" s="523" t="inlineStr">
        <is>
          <t>工程建成后，进一步巩固提升饮水安全保障水平，提高人民生活水平，覆盖受益人口99户397人，其中脱贫68户304人，“三类监测对象”4户17人。</t>
        </is>
      </c>
      <c r="O518" s="523" t="n"/>
      <c r="P518" s="205" t="n">
        <v>397</v>
      </c>
      <c r="Q518" s="151" t="inlineStr">
        <is>
          <t>否</t>
        </is>
      </c>
      <c r="R518" s="151" t="inlineStr">
        <is>
          <t>否</t>
        </is>
      </c>
      <c r="S518" s="151" t="inlineStr">
        <is>
          <t>否</t>
        </is>
      </c>
      <c r="T518" s="151" t="inlineStr">
        <is>
          <t>会泽县水务局</t>
        </is>
      </c>
      <c r="U518" s="151" t="inlineStr">
        <is>
          <t>上村乡人民政府</t>
        </is>
      </c>
      <c r="V518" s="151" t="inlineStr">
        <is>
          <t>是</t>
        </is>
      </c>
      <c r="W518" s="568" t="n">
        <v>46023</v>
      </c>
      <c r="X518" s="569" t="n">
        <v>46387</v>
      </c>
      <c r="Y518" s="519" t="inlineStr">
        <is>
          <t>水池不占用耕地、林地，不涉及环保、水保</t>
        </is>
      </c>
      <c r="Z518" s="544" t="n"/>
    </row>
    <row r="519" ht="90" customFormat="1" customHeight="1" s="507">
      <c r="A519" s="151" t="n">
        <v>237</v>
      </c>
      <c r="B519" s="151" t="inlineStr">
        <is>
          <t>乡村建设行动</t>
        </is>
      </c>
      <c r="C519" s="151" t="inlineStr">
        <is>
          <t>农村基础设施</t>
        </is>
      </c>
      <c r="D519" s="151" t="inlineStr">
        <is>
          <t>农村供水保障设施建设</t>
        </is>
      </c>
      <c r="E519" s="151" t="inlineStr">
        <is>
          <t>上村乡瓦厂村岩脚、湾田小组饮水巩固提升工程</t>
        </is>
      </c>
      <c r="F519" s="151" t="inlineStr">
        <is>
          <t>上村乡</t>
        </is>
      </c>
      <c r="G519" s="151" t="inlineStr">
        <is>
          <t>瓦厂村</t>
        </is>
      </c>
      <c r="H519" s="151" t="n"/>
      <c r="I519" s="523" t="inlineStr">
        <is>
          <t>安装DN32镀锌管10000米，合计概算投资：40万元。</t>
        </is>
      </c>
      <c r="J519" s="151">
        <f>K519+L519+M519</f>
        <v/>
      </c>
      <c r="K519" s="205" t="n">
        <v>40</v>
      </c>
      <c r="L519" s="151" t="n"/>
      <c r="M519" s="151" t="n"/>
      <c r="N519" s="523" t="inlineStr">
        <is>
          <t>程建成后，进一步巩固提升饮水安全保障水平，提高人民生活水平，覆盖受益人口104户385人。</t>
        </is>
      </c>
      <c r="O519" s="523" t="n"/>
      <c r="P519" s="205" t="n">
        <v>385</v>
      </c>
      <c r="Q519" s="151" t="inlineStr">
        <is>
          <t>否</t>
        </is>
      </c>
      <c r="R519" s="151" t="inlineStr">
        <is>
          <t>否</t>
        </is>
      </c>
      <c r="S519" s="151" t="inlineStr">
        <is>
          <t>否</t>
        </is>
      </c>
      <c r="T519" s="151" t="inlineStr">
        <is>
          <t>会泽县水务局</t>
        </is>
      </c>
      <c r="U519" s="151" t="inlineStr">
        <is>
          <t>上村乡人民政府</t>
        </is>
      </c>
      <c r="V519" s="151" t="inlineStr">
        <is>
          <t>是</t>
        </is>
      </c>
      <c r="W519" s="568" t="n">
        <v>46023</v>
      </c>
      <c r="X519" s="569" t="n">
        <v>46387</v>
      </c>
      <c r="Y519" s="519" t="inlineStr">
        <is>
          <t>项目不涉及耕地、用林、环保、水保及其他审批手续</t>
        </is>
      </c>
      <c r="Z519" s="544" t="n"/>
    </row>
    <row r="520" ht="89" customFormat="1" customHeight="1" s="507">
      <c r="A520" s="151" t="n">
        <v>238</v>
      </c>
      <c r="B520" s="151" t="inlineStr">
        <is>
          <t>乡村建设行动</t>
        </is>
      </c>
      <c r="C520" s="151" t="inlineStr">
        <is>
          <t>农村基础设施</t>
        </is>
      </c>
      <c r="D520" s="151" t="inlineStr">
        <is>
          <t>农村供水保障设施建设</t>
        </is>
      </c>
      <c r="E520" s="151" t="inlineStr">
        <is>
          <t>上村乡法科村挖泥小组饮水巩固提升工程</t>
        </is>
      </c>
      <c r="F520" s="151" t="inlineStr">
        <is>
          <t>上村乡</t>
        </is>
      </c>
      <c r="G520" s="151" t="inlineStr">
        <is>
          <t>法科村</t>
        </is>
      </c>
      <c r="H520" s="151" t="n"/>
      <c r="I520" s="523" t="inlineStr">
        <is>
          <t>新建3立方米三格式取水池2个，1.6万元；50立方米蓄水池2个（C30圆形砼钢混结构），10万元；φ25PE管（100级）6000米，3.66万元；φ20PE管（100级）5000米，2.5万元，合计概算投资：17.36万元。</t>
        </is>
      </c>
      <c r="J520" s="151">
        <f>K520+L520+M520</f>
        <v/>
      </c>
      <c r="K520" s="205" t="n">
        <v>17.36</v>
      </c>
      <c r="L520" s="151" t="n"/>
      <c r="M520" s="151" t="n"/>
      <c r="N520" s="523" t="inlineStr">
        <is>
          <t>工程建成后，进一步巩固提升饮水安全保障水平，提高人民生活水平，覆盖受益人口45户201人，其中脱贫人口19户81人，“三类监测对象”2户7人。</t>
        </is>
      </c>
      <c r="O520" s="523" t="n"/>
      <c r="P520" s="205" t="n">
        <v>201</v>
      </c>
      <c r="Q520" s="151" t="inlineStr">
        <is>
          <t>否</t>
        </is>
      </c>
      <c r="R520" s="151" t="inlineStr">
        <is>
          <t>否</t>
        </is>
      </c>
      <c r="S520" s="151" t="inlineStr">
        <is>
          <t>否</t>
        </is>
      </c>
      <c r="T520" s="151" t="inlineStr">
        <is>
          <t>会泽县水务局</t>
        </is>
      </c>
      <c r="U520" s="151" t="inlineStr">
        <is>
          <t>上村乡人民政府</t>
        </is>
      </c>
      <c r="V520" s="151" t="inlineStr">
        <is>
          <t>是</t>
        </is>
      </c>
      <c r="W520" s="568" t="n">
        <v>46023</v>
      </c>
      <c r="X520" s="569" t="n">
        <v>46387</v>
      </c>
      <c r="Y520" s="519" t="inlineStr">
        <is>
          <t>水池不占用耕地、林地，不涉及环保、水保</t>
        </is>
      </c>
      <c r="Z520" s="544" t="n"/>
    </row>
    <row r="521" ht="76" customFormat="1" customHeight="1" s="507">
      <c r="A521" s="151" t="n">
        <v>239</v>
      </c>
      <c r="B521" s="151" t="inlineStr">
        <is>
          <t>乡村建设行动</t>
        </is>
      </c>
      <c r="C521" s="151" t="inlineStr">
        <is>
          <t>农村基础设施</t>
        </is>
      </c>
      <c r="D521" s="151" t="inlineStr">
        <is>
          <t>农村供水保障设施建设</t>
        </is>
      </c>
      <c r="E521" s="151" t="inlineStr">
        <is>
          <t>上村乡小坡村小石岩小组饮水工程</t>
        </is>
      </c>
      <c r="F521" s="151" t="inlineStr">
        <is>
          <t>上村乡</t>
        </is>
      </c>
      <c r="G521" s="151" t="inlineStr">
        <is>
          <t>小坡村</t>
        </is>
      </c>
      <c r="H521" s="151" t="n"/>
      <c r="I521" s="523" t="inlineStr">
        <is>
          <t>新建100立方米蓄水池1个（C30圆形砼钢混结构），10万元；φ32PE管（100级）7000米，6.3万元；φ20PE管（100级）3000米，1.5万元；水表、占管、闸阀、水龙头57套，0.826万元；合计概算投资：18.63万元。</t>
        </is>
      </c>
      <c r="J521" s="151">
        <f>K521+L521+M521</f>
        <v/>
      </c>
      <c r="K521" s="205" t="n">
        <v>18.63</v>
      </c>
      <c r="L521" s="151" t="n"/>
      <c r="M521" s="151" t="n"/>
      <c r="N521" s="523" t="inlineStr">
        <is>
          <t>工程建成后，进一步巩固提升饮水安全保障水平，提高人民生活水平，改善54户213人饮水困难问题。</t>
        </is>
      </c>
      <c r="O521" s="523" t="n"/>
      <c r="P521" s="205" t="n">
        <v>213</v>
      </c>
      <c r="Q521" s="151" t="inlineStr">
        <is>
          <t>否</t>
        </is>
      </c>
      <c r="R521" s="151" t="inlineStr">
        <is>
          <t>否</t>
        </is>
      </c>
      <c r="S521" s="151" t="inlineStr">
        <is>
          <t>否</t>
        </is>
      </c>
      <c r="T521" s="151" t="inlineStr">
        <is>
          <t>会泽县水务局</t>
        </is>
      </c>
      <c r="U521" s="151" t="inlineStr">
        <is>
          <t>上村乡人民政府</t>
        </is>
      </c>
      <c r="V521" s="151" t="inlineStr">
        <is>
          <t>是</t>
        </is>
      </c>
      <c r="W521" s="568" t="n">
        <v>46023</v>
      </c>
      <c r="X521" s="569" t="n">
        <v>46387</v>
      </c>
      <c r="Y521" s="366" t="inlineStr">
        <is>
          <t>水池不占用耕地、林地，不涉及环保、水保</t>
        </is>
      </c>
      <c r="Z521" s="544" t="n"/>
    </row>
    <row r="522" ht="105" customFormat="1" customHeight="1" s="507">
      <c r="A522" s="151" t="n">
        <v>240</v>
      </c>
      <c r="B522" s="151" t="inlineStr">
        <is>
          <t>乡村建设行动</t>
        </is>
      </c>
      <c r="C522" s="151" t="inlineStr">
        <is>
          <t>农村基础设施</t>
        </is>
      </c>
      <c r="D522" s="151" t="inlineStr">
        <is>
          <t>农村供水保障设施建设</t>
        </is>
      </c>
      <c r="E522" s="151" t="inlineStr">
        <is>
          <t>驾车乡白泥村农村饮水安全保障补短板项目</t>
        </is>
      </c>
      <c r="F522" s="151" t="inlineStr">
        <is>
          <t>驾车乡</t>
        </is>
      </c>
      <c r="G522" s="151" t="inlineStr">
        <is>
          <t>白泥村</t>
        </is>
      </c>
      <c r="H522" s="151" t="inlineStr">
        <is>
          <t>新建</t>
        </is>
      </c>
      <c r="I522" s="523" t="inlineStr">
        <is>
          <t>1.在白泥塘小组新建50立方蓄水池2个，铺设管道2000米；2.在仓房小组新建300立方蓄水池1个，管道500米；3.在夏家小组新建200立方蓄水池1个，铺设管道2000米；4.在老村子小组新建2立方取水池1个，50立方蓄水池1个，管道2000米；5.在三家村小组新建200立方蓄水池1个，管道2000米。</t>
        </is>
      </c>
      <c r="J522" s="151">
        <f>K522+L522+M522</f>
        <v/>
      </c>
      <c r="K522" s="205" t="n">
        <v>145</v>
      </c>
      <c r="L522" s="151" t="n"/>
      <c r="M522" s="151" t="n"/>
      <c r="N522" s="523" t="inlineStr">
        <is>
          <t>项目建成后，可进一步巩固提升饮水安全保障水平，提高人民生活水平，覆盖受益人口281户1058人，其中脱贫人口“三类监测对象”7户26人。</t>
        </is>
      </c>
      <c r="O522" s="523" t="n"/>
      <c r="P522" s="205" t="n">
        <v>1058</v>
      </c>
      <c r="Q522" s="151" t="inlineStr">
        <is>
          <t>否</t>
        </is>
      </c>
      <c r="R522" s="151" t="inlineStr">
        <is>
          <t>否</t>
        </is>
      </c>
      <c r="S522" s="151" t="inlineStr">
        <is>
          <t>否</t>
        </is>
      </c>
      <c r="T522" s="151" t="inlineStr">
        <is>
          <t>会泽县水务局</t>
        </is>
      </c>
      <c r="U522" s="151" t="inlineStr">
        <is>
          <t>驾车乡人民政府</t>
        </is>
      </c>
      <c r="V522" s="151" t="inlineStr">
        <is>
          <t>是</t>
        </is>
      </c>
      <c r="W522" s="568" t="n">
        <v>46023</v>
      </c>
      <c r="X522" s="569" t="n">
        <v>46387</v>
      </c>
      <c r="Y522" s="366" t="inlineStr">
        <is>
          <t>项目不涉及耕地、用林、环保、水保及其他审批手续</t>
        </is>
      </c>
      <c r="Z522" s="544" t="n"/>
    </row>
    <row r="523" ht="145" customFormat="1" customHeight="1" s="507">
      <c r="A523" s="151" t="n">
        <v>241</v>
      </c>
      <c r="B523" s="151" t="inlineStr">
        <is>
          <t>乡村建设行动</t>
        </is>
      </c>
      <c r="C523" s="151" t="inlineStr">
        <is>
          <t>农村基础设施</t>
        </is>
      </c>
      <c r="D523" s="151" t="inlineStr">
        <is>
          <t>农村供水保障设施建设</t>
        </is>
      </c>
      <c r="E523" s="151" t="inlineStr">
        <is>
          <t>驾车乡芹菜村饮水安全提质改造项目</t>
        </is>
      </c>
      <c r="F523" s="151" t="inlineStr">
        <is>
          <t>驾车乡</t>
        </is>
      </c>
      <c r="G523" s="151" t="inlineStr">
        <is>
          <t>芹菜村</t>
        </is>
      </c>
      <c r="H523" s="151" t="inlineStr">
        <is>
          <t>新建</t>
        </is>
      </c>
      <c r="I523" s="523" t="inlineStr">
        <is>
          <t>一是建设5个浆砌石结构取水坝，5个混凝土结构取水池，配备滤网；二是配置6套钢制水处理沉淀过滤提质设备，其中5套20立方米/h设备含石英砂+活性炭过滤，5间9平方米高4.5米的钢制生产用房，1套80立方米/h设备含石英砂+活性炭，1间12平方米高4.5米钢制生产用房，6套光伏太阳能监控设备；三是村内供水管网改造，含5千米DN63PE管、15千米DN50PE管、10千米DN40PE管、20千米DN30PE管、20千米DN25PE管、16千米DN20PE管，水表800块。</t>
        </is>
      </c>
      <c r="J523" s="151">
        <f>K523+L523+M523</f>
        <v/>
      </c>
      <c r="K523" s="205" t="n">
        <v>300</v>
      </c>
      <c r="L523" s="151" t="n"/>
      <c r="M523" s="151" t="n"/>
      <c r="N523" s="523" t="inlineStr">
        <is>
          <t>项目建成后，可进一步巩固提升饮水安全保障水平，提高人民生活水平，覆盖受益人口780户2845人，其中脱贫人口“三类监测对象”51户266人。</t>
        </is>
      </c>
      <c r="O523" s="523" t="n"/>
      <c r="P523" s="205" t="n">
        <v>2845</v>
      </c>
      <c r="Q523" s="151" t="inlineStr">
        <is>
          <t>否</t>
        </is>
      </c>
      <c r="R523" s="151" t="inlineStr">
        <is>
          <t>否</t>
        </is>
      </c>
      <c r="S523" s="151" t="inlineStr">
        <is>
          <t>否</t>
        </is>
      </c>
      <c r="T523" s="151" t="inlineStr">
        <is>
          <t>会泽县水务局</t>
        </is>
      </c>
      <c r="U523" s="151" t="inlineStr">
        <is>
          <t>驾车乡人民政府</t>
        </is>
      </c>
      <c r="V523" s="151" t="inlineStr">
        <is>
          <t>是</t>
        </is>
      </c>
      <c r="W523" s="568" t="n">
        <v>46023</v>
      </c>
      <c r="X523" s="569" t="n">
        <v>46387</v>
      </c>
      <c r="Y523" s="151" t="inlineStr">
        <is>
          <t>水池不占用耕地、林地，不涉及环保、水保</t>
        </is>
      </c>
      <c r="Z523" s="544" t="n"/>
    </row>
    <row r="524" ht="196" customFormat="1" customHeight="1" s="507">
      <c r="A524" s="151" t="n">
        <v>242</v>
      </c>
      <c r="B524" s="151" t="inlineStr">
        <is>
          <t>乡村建设行动</t>
        </is>
      </c>
      <c r="C524" s="151" t="inlineStr">
        <is>
          <t>农村基础设施</t>
        </is>
      </c>
      <c r="D524" s="151" t="inlineStr">
        <is>
          <t>农村供水保障设施建设</t>
        </is>
      </c>
      <c r="E524" s="151" t="inlineStr">
        <is>
          <t>驾车乡屋基村饮水安全巩固提升工程</t>
        </is>
      </c>
      <c r="F524" s="151" t="inlineStr">
        <is>
          <t>驾车乡</t>
        </is>
      </c>
      <c r="G524" s="151" t="inlineStr">
        <is>
          <t>屋基村</t>
        </is>
      </c>
      <c r="H524" s="151" t="inlineStr">
        <is>
          <t>新建</t>
        </is>
      </c>
      <c r="I524" s="523" t="inlineStr">
        <is>
          <t>1.旧屋基小组安装变压器一台，架设输电线路250米，提水设备2套，新建挡水坝一道、挡墙、排水沟，100立方米取水池一个，25平方米水泵房一间，提水至大平潭小组，安装DN125镀锌钢管3.5公里，大平潭小组新建300立方蓄水池一个，老麦地新建100立方蓄水池一个，铺设管道DN80镀锌钢管3公里，老麦地、分庄地、大平摊、沟那边四个小组安装入户管网10余公里，水表191套。2.从白龙水水源点更换旧屋基小组DN75镀锌管3公里，新建取2立方米取水池一座，安装入户水表60套及管网2公里。3.安家村小组罗家大山更换PE25管2000米；坡头上小组更换提水设备一套；熊家村更换PE25管2000米；白彝村更换PE25管2000米。</t>
        </is>
      </c>
      <c r="J524" s="151">
        <f>K524+L524+M524</f>
        <v/>
      </c>
      <c r="K524" s="205" t="n">
        <v>267.8</v>
      </c>
      <c r="L524" s="151" t="n"/>
      <c r="M524" s="151" t="n"/>
      <c r="N524" s="523" t="inlineStr">
        <is>
          <t>项目建成后，可进一步巩固提升饮水安全保障水平，提高人民生活水平，覆盖受益人口191户705人，其中脱贫人口“三类监测对象”55户218人。</t>
        </is>
      </c>
      <c r="O524" s="523" t="n"/>
      <c r="P524" s="205" t="n">
        <v>705</v>
      </c>
      <c r="Q524" s="151" t="inlineStr">
        <is>
          <t>否</t>
        </is>
      </c>
      <c r="R524" s="151" t="inlineStr">
        <is>
          <t>否</t>
        </is>
      </c>
      <c r="S524" s="151" t="inlineStr">
        <is>
          <t>否</t>
        </is>
      </c>
      <c r="T524" s="151" t="inlineStr">
        <is>
          <t>会泽县水务局</t>
        </is>
      </c>
      <c r="U524" s="151" t="inlineStr">
        <is>
          <t>驾车乡人民政府</t>
        </is>
      </c>
      <c r="V524" s="151" t="inlineStr">
        <is>
          <t>是</t>
        </is>
      </c>
      <c r="W524" s="568" t="n">
        <v>46023</v>
      </c>
      <c r="X524" s="569" t="n">
        <v>46387</v>
      </c>
      <c r="Y524" s="151" t="inlineStr">
        <is>
          <t>取水坝、水池不占用耕地、林地，不涉及环保、水保</t>
        </is>
      </c>
      <c r="Z524" s="544" t="n"/>
    </row>
    <row r="525" ht="86" customFormat="1" customHeight="1" s="507">
      <c r="A525" s="151" t="n">
        <v>243</v>
      </c>
      <c r="B525" s="151" t="inlineStr">
        <is>
          <t>乡村建设行动</t>
        </is>
      </c>
      <c r="C525" s="151" t="inlineStr">
        <is>
          <t>农村基础设施</t>
        </is>
      </c>
      <c r="D525" s="151" t="inlineStr">
        <is>
          <t>农村供水保障设施建设</t>
        </is>
      </c>
      <c r="E525" s="151" t="inlineStr">
        <is>
          <t>驾车乡水塘村饮水安全巩固提升建设项目</t>
        </is>
      </c>
      <c r="F525" s="151" t="inlineStr">
        <is>
          <t>驾车乡</t>
        </is>
      </c>
      <c r="G525" s="151" t="inlineStr">
        <is>
          <t>水塘村</t>
        </is>
      </c>
      <c r="H525" s="151" t="inlineStr">
        <is>
          <t>新建</t>
        </is>
      </c>
      <c r="I525" s="523" t="inlineStr">
        <is>
          <t>1.新建蓄水池2个；大泥巴箐1个100立方米，大水塘1个200立方米。
2.大泥巴箐安装200千瓦变压器1个，架设输电线路2公里，安装抽水泵2台，建设20平方米抽水房一座，安装DN50PE管4公里，DN25PE管10公里。</t>
        </is>
      </c>
      <c r="J525" s="151">
        <f>K525+L525+M525</f>
        <v/>
      </c>
      <c r="K525" s="205" t="n">
        <v>160</v>
      </c>
      <c r="L525" s="151" t="n"/>
      <c r="M525" s="151" t="n"/>
      <c r="N525" s="523" t="inlineStr">
        <is>
          <t>项目建成后，可进一步巩固提升饮水安全保障水平，提高人民生活水平，覆盖受益人口273户863人，其中脱贫人口“三类监测对象”22户76人。</t>
        </is>
      </c>
      <c r="O525" s="523" t="n"/>
      <c r="P525" s="205" t="n">
        <v>863</v>
      </c>
      <c r="Q525" s="151" t="inlineStr">
        <is>
          <t>否</t>
        </is>
      </c>
      <c r="R525" s="151" t="inlineStr">
        <is>
          <t>否</t>
        </is>
      </c>
      <c r="S525" s="151" t="inlineStr">
        <is>
          <t>否</t>
        </is>
      </c>
      <c r="T525" s="151" t="inlineStr">
        <is>
          <t>会泽县水务局</t>
        </is>
      </c>
      <c r="U525" s="151" t="inlineStr">
        <is>
          <t>驾车乡人民政府</t>
        </is>
      </c>
      <c r="V525" s="151" t="inlineStr">
        <is>
          <t>是</t>
        </is>
      </c>
      <c r="W525" s="568" t="n">
        <v>46023</v>
      </c>
      <c r="X525" s="569" t="n">
        <v>46387</v>
      </c>
      <c r="Y525" s="366" t="inlineStr">
        <is>
          <t>水池、水泵房不占用耕地、林地，不涉及环保、水保</t>
        </is>
      </c>
      <c r="Z525" s="544" t="n"/>
    </row>
    <row r="526" ht="93" customFormat="1" customHeight="1" s="507">
      <c r="A526" s="151" t="n">
        <v>244</v>
      </c>
      <c r="B526" s="151" t="inlineStr">
        <is>
          <t>乡村建设行动</t>
        </is>
      </c>
      <c r="C526" s="151" t="inlineStr">
        <is>
          <t>农村基础设施</t>
        </is>
      </c>
      <c r="D526" s="151" t="inlineStr">
        <is>
          <t>农村供水保障设施建设</t>
        </is>
      </c>
      <c r="E526" s="151" t="inlineStr">
        <is>
          <t>驾车乡腰店村综合用水保障项目</t>
        </is>
      </c>
      <c r="F526" s="151" t="inlineStr">
        <is>
          <t>驾车乡</t>
        </is>
      </c>
      <c r="G526" s="151" t="inlineStr">
        <is>
          <t>腰店村</t>
        </is>
      </c>
      <c r="H526" s="151" t="inlineStr">
        <is>
          <t>新建、维修</t>
        </is>
      </c>
      <c r="I526" s="523" t="inlineStr">
        <is>
          <t>1.顺风加油站后蓄水池至黄草岭公路桥主水管安装DN50镀锌钢管2300米，更改管道300米。2、白泥井小组新建取水池及附属设施，更换管道1400米。3.黄草岭小组建设3个200立方米的灌溉水池；4.石洞水小组建设10个小水窖；5.全村更换30公里饮水管道；建设一套扫码收费系统。</t>
        </is>
      </c>
      <c r="J526" s="151">
        <f>K526+L526+M526</f>
        <v/>
      </c>
      <c r="K526" s="205" t="n">
        <v>96.2</v>
      </c>
      <c r="L526" s="151" t="n"/>
      <c r="M526" s="151" t="n"/>
      <c r="N526" s="523" t="inlineStr">
        <is>
          <t>项目建成后，既可解决黄草岭及周边地区的灌溉用水，又可进一步巩固提升饮水安全保障水平，覆盖受益人口581户1937人，其中脱贫人口“三类监测对象”39户141人。</t>
        </is>
      </c>
      <c r="O526" s="523" t="n"/>
      <c r="P526" s="205" t="n">
        <v>1937</v>
      </c>
      <c r="Q526" s="151" t="inlineStr">
        <is>
          <t>否</t>
        </is>
      </c>
      <c r="R526" s="151" t="inlineStr">
        <is>
          <t>否</t>
        </is>
      </c>
      <c r="S526" s="151" t="inlineStr">
        <is>
          <t>否</t>
        </is>
      </c>
      <c r="T526" s="151" t="inlineStr">
        <is>
          <t>会泽县水务局</t>
        </is>
      </c>
      <c r="U526" s="151" t="inlineStr">
        <is>
          <t>驾车乡人民政府</t>
        </is>
      </c>
      <c r="V526" s="151" t="inlineStr">
        <is>
          <t>是</t>
        </is>
      </c>
      <c r="W526" s="568" t="n">
        <v>46023</v>
      </c>
      <c r="X526" s="569" t="n">
        <v>46387</v>
      </c>
      <c r="Y526" s="366" t="inlineStr">
        <is>
          <t>水池、水泵房不占用耕地、林地，不涉及环保、水保</t>
        </is>
      </c>
      <c r="Z526" s="544" t="n"/>
    </row>
    <row r="527" ht="199" customFormat="1" customHeight="1" s="507">
      <c r="A527" s="151" t="n">
        <v>245</v>
      </c>
      <c r="B527" s="151" t="inlineStr">
        <is>
          <t>乡村建设行动</t>
        </is>
      </c>
      <c r="C527" s="151" t="inlineStr">
        <is>
          <t>农村基础设施</t>
        </is>
      </c>
      <c r="D527" s="151" t="inlineStr">
        <is>
          <t>农村供水保障设施建设</t>
        </is>
      </c>
      <c r="E527" s="151" t="inlineStr">
        <is>
          <t>驾车乡光头村委会生活用水恢复项目</t>
        </is>
      </c>
      <c r="F527" s="151" t="inlineStr">
        <is>
          <t>驾车乡</t>
        </is>
      </c>
      <c r="G527" s="151" t="inlineStr">
        <is>
          <t>光头村</t>
        </is>
      </c>
      <c r="H527" s="151" t="inlineStr">
        <is>
          <t>新建</t>
        </is>
      </c>
      <c r="I527" s="523" t="inlineStr">
        <is>
          <t>1.将水从水厂引到光头村并改造村内原有管网：安装DN100热镀锌钢管6811米，DN65热镀锌钢管5850米，DN50热镀锌钢管2893米，DN40热镀锌钢管1360米，DN25热镀锌钢管4095米，DN20热镀锌钢管2730米；新建闸阀室1座，闸阀井3座，水表井150座，安装水表、龙头150套。2、大窝坡小组提水工程：新建泵房1座，安装提水设备2套，架设输电线路1200米，安装控制系统1套，新建200立方米高位水池1个，闸阀井1座水表井60座，安装水表、龙头60套；安装DN80热镀锌钢管1050米，DN25热镀锌钢管900米，DN20热镀锌钢管600米，φ63PE管（100级）1517米，φ40PE管（100级）2165米。总投资270万元。</t>
        </is>
      </c>
      <c r="J527" s="151">
        <f>K527+L527+M527</f>
        <v/>
      </c>
      <c r="K527" s="205" t="n">
        <v>135</v>
      </c>
      <c r="L527" s="151" t="n"/>
      <c r="M527" s="151" t="n"/>
      <c r="N527" s="523" t="inlineStr">
        <is>
          <t>项目建成后，可进一步巩固提升饮水安全保障水平，提高人民生活水平，覆盖受益人口516户1995人，其中脱贫人口“三类监测对象”12户50人。</t>
        </is>
      </c>
      <c r="O527" s="523" t="n"/>
      <c r="P527" s="205" t="n">
        <v>1995</v>
      </c>
      <c r="Q527" s="151" t="inlineStr">
        <is>
          <t>否</t>
        </is>
      </c>
      <c r="R527" s="151" t="inlineStr">
        <is>
          <t>否</t>
        </is>
      </c>
      <c r="S527" s="151" t="inlineStr">
        <is>
          <t>否</t>
        </is>
      </c>
      <c r="T527" s="151" t="inlineStr">
        <is>
          <t>会泽县水务局</t>
        </is>
      </c>
      <c r="U527" s="151" t="inlineStr">
        <is>
          <t>驾车乡人民政府</t>
        </is>
      </c>
      <c r="V527" s="151" t="inlineStr">
        <is>
          <t>是</t>
        </is>
      </c>
      <c r="W527" s="568" t="n">
        <v>46023</v>
      </c>
      <c r="X527" s="569" t="n">
        <v>46387</v>
      </c>
      <c r="Y527" s="151" t="inlineStr">
        <is>
          <t>水池不占用耕地、林地，不涉及环保、水保</t>
        </is>
      </c>
      <c r="Z527" s="544" t="inlineStr">
        <is>
          <t>受高铁影响失水项目</t>
        </is>
      </c>
    </row>
    <row r="528" ht="89" customFormat="1" customHeight="1" s="507">
      <c r="A528" s="151" t="n">
        <v>246</v>
      </c>
      <c r="B528" s="151" t="inlineStr">
        <is>
          <t>乡村建设行动</t>
        </is>
      </c>
      <c r="C528" s="151" t="inlineStr">
        <is>
          <t>农村基础设施</t>
        </is>
      </c>
      <c r="D528" s="151" t="inlineStr">
        <is>
          <t>农村供水保障设施建设</t>
        </is>
      </c>
      <c r="E528" s="151" t="inlineStr">
        <is>
          <t>驾车乡野猪村石口子小组农村饮水安全保障补短板项目</t>
        </is>
      </c>
      <c r="F528" s="151" t="inlineStr">
        <is>
          <t>驾车乡</t>
        </is>
      </c>
      <c r="G528" s="151" t="inlineStr">
        <is>
          <t>野猪村</t>
        </is>
      </c>
      <c r="H528" s="151" t="inlineStr">
        <is>
          <t>新建</t>
        </is>
      </c>
      <c r="I528" s="523" t="inlineStr">
        <is>
          <t>石口子小组新建50立方米水池1个，改造23户入户管网共计3公里。</t>
        </is>
      </c>
      <c r="J528" s="151">
        <f>K528+L528+M528</f>
        <v/>
      </c>
      <c r="K528" s="205" t="n">
        <v>15</v>
      </c>
      <c r="L528" s="151" t="n"/>
      <c r="M528" s="151" t="n"/>
      <c r="N528" s="523" t="inlineStr">
        <is>
          <t>项目建成后，可进一步巩固提升饮水安全保障水平，提高人民生活水平，覆盖受益人口23户92人，其中脱贫人口“三类监测对象”4户16人。</t>
        </is>
      </c>
      <c r="O528" s="523" t="n"/>
      <c r="P528" s="205" t="n">
        <v>92</v>
      </c>
      <c r="Q528" s="151" t="inlineStr">
        <is>
          <t>否</t>
        </is>
      </c>
      <c r="R528" s="151" t="inlineStr">
        <is>
          <t>否</t>
        </is>
      </c>
      <c r="S528" s="151" t="inlineStr">
        <is>
          <t>否</t>
        </is>
      </c>
      <c r="T528" s="151" t="inlineStr">
        <is>
          <t>会泽县水务局</t>
        </is>
      </c>
      <c r="U528" s="151" t="inlineStr">
        <is>
          <t>驾车乡人民政府</t>
        </is>
      </c>
      <c r="V528" s="151" t="inlineStr">
        <is>
          <t>是</t>
        </is>
      </c>
      <c r="W528" s="568" t="n">
        <v>46023</v>
      </c>
      <c r="X528" s="569" t="n">
        <v>46387</v>
      </c>
      <c r="Y528" s="366" t="inlineStr">
        <is>
          <t>水池、水泵房不占用耕地、林地，不涉及环保、水保</t>
        </is>
      </c>
      <c r="Z528" s="544" t="n"/>
    </row>
    <row r="529" ht="134" customFormat="1" customHeight="1" s="507">
      <c r="A529" s="151" t="n">
        <v>247</v>
      </c>
      <c r="B529" s="151" t="inlineStr">
        <is>
          <t>乡村建设行动</t>
        </is>
      </c>
      <c r="C529" s="151" t="inlineStr">
        <is>
          <t>农村基础设施</t>
        </is>
      </c>
      <c r="D529" s="151" t="inlineStr">
        <is>
          <t>农村供水保障设施建设</t>
        </is>
      </c>
      <c r="E529" s="151" t="inlineStr">
        <is>
          <t>田坝乡卡竹村饮水工程</t>
        </is>
      </c>
      <c r="F529" s="151" t="inlineStr">
        <is>
          <t>田坝乡</t>
        </is>
      </c>
      <c r="G529" s="151" t="inlineStr">
        <is>
          <t>卡竹村</t>
        </is>
      </c>
      <c r="H529" s="151" t="inlineStr">
        <is>
          <t>新建</t>
        </is>
      </c>
      <c r="I529" s="523" t="inlineStr">
        <is>
          <t>新建取水坝1座，投资5.2万元；新建8立方米过滤沉淀池1个，投资2.6万元；新建500立方米高位水池1个，投资25万元；新建50立方米配水水池4个，投资18万元；新建100立方米配水水池1个，投资7.2万元；铺设DN125内涂塑镀锌复合钢管引水管10419米，投资198万元；铺设DN50镀锌钢管15097米，投资115.02万元；铺设DN40镀锌钢管5095米，投资20.38万元；铺设DN32镀锌钢管1277米投资4.6万元。总投资396万元。</t>
        </is>
      </c>
      <c r="J529" s="151">
        <f>K529+L529+M529</f>
        <v/>
      </c>
      <c r="K529" s="205" t="n">
        <v>198</v>
      </c>
      <c r="L529" s="151" t="n"/>
      <c r="M529" s="151" t="n"/>
      <c r="N529" s="523" t="inlineStr">
        <is>
          <t>工程建成后，进一步巩固提升饮水安全保障水平，提高人民生活水平，覆盖受益人口1414户6079人，其中脱贫人口178户640人，“三类监测对象”39户157人。</t>
        </is>
      </c>
      <c r="O529" s="523" t="n"/>
      <c r="P529" s="205" t="n">
        <v>6079</v>
      </c>
      <c r="Q529" s="151" t="inlineStr">
        <is>
          <t>否</t>
        </is>
      </c>
      <c r="R529" s="151" t="inlineStr">
        <is>
          <t>否</t>
        </is>
      </c>
      <c r="S529" s="151" t="inlineStr">
        <is>
          <t>否</t>
        </is>
      </c>
      <c r="T529" s="151" t="inlineStr">
        <is>
          <t>会泽县水务局</t>
        </is>
      </c>
      <c r="U529" s="151" t="inlineStr">
        <is>
          <t>田坝乡人民政府</t>
        </is>
      </c>
      <c r="V529" s="151" t="inlineStr">
        <is>
          <t>是</t>
        </is>
      </c>
      <c r="W529" s="568" t="inlineStr">
        <is>
          <t>2026年1月</t>
        </is>
      </c>
      <c r="X529" s="569" t="inlineStr">
        <is>
          <t>2026年12月</t>
        </is>
      </c>
      <c r="Y529" s="151" t="inlineStr">
        <is>
          <t>取水坝、水池不占用耕地、林地，不涉及环保、水保</t>
        </is>
      </c>
      <c r="Z529" s="544" t="inlineStr">
        <is>
          <t>受高铁影响失水项目</t>
        </is>
      </c>
    </row>
    <row r="530" ht="97" customFormat="1" customHeight="1" s="507">
      <c r="A530" s="151" t="n">
        <v>248</v>
      </c>
      <c r="B530" s="151" t="inlineStr">
        <is>
          <t>乡村建设行动</t>
        </is>
      </c>
      <c r="C530" s="151" t="inlineStr">
        <is>
          <t>农村基础设施</t>
        </is>
      </c>
      <c r="D530" s="151" t="inlineStr">
        <is>
          <t>农村供水保障设施建设</t>
        </is>
      </c>
      <c r="E530" s="151" t="inlineStr">
        <is>
          <t>田坝乡白岩村饮水工程</t>
        </is>
      </c>
      <c r="F530" s="151" t="inlineStr">
        <is>
          <t>田坝乡</t>
        </is>
      </c>
      <c r="G530" s="151" t="inlineStr">
        <is>
          <t>白岩村</t>
        </is>
      </c>
      <c r="H530" s="151" t="inlineStr">
        <is>
          <t>新建</t>
        </is>
      </c>
      <c r="I530" s="523" t="inlineStr">
        <is>
          <t>三岔河小组建设50立方米蓄水池1个，投资4.2万元；更换安装ΦPE32管2000米，投资2.36万元。总投资6.56万元</t>
        </is>
      </c>
      <c r="J530" s="151">
        <f>K530+L530+M530</f>
        <v/>
      </c>
      <c r="K530" s="205" t="n">
        <v>6.56</v>
      </c>
      <c r="L530" s="151" t="n"/>
      <c r="M530" s="151" t="n"/>
      <c r="N530" s="523" t="inlineStr">
        <is>
          <t>工程建成后，进一步巩固提升饮水安全保障水平，提高人民生活水平，覆盖受益人口25户112人，其中脱贫人口19户83人，“三类监测对象”6户23人。</t>
        </is>
      </c>
      <c r="O530" s="523" t="n"/>
      <c r="P530" s="205" t="n">
        <v>112</v>
      </c>
      <c r="Q530" s="151" t="inlineStr">
        <is>
          <t>否</t>
        </is>
      </c>
      <c r="R530" s="151" t="inlineStr">
        <is>
          <t>否</t>
        </is>
      </c>
      <c r="S530" s="151" t="inlineStr">
        <is>
          <t>否</t>
        </is>
      </c>
      <c r="T530" s="151" t="inlineStr">
        <is>
          <t>会泽县水务局</t>
        </is>
      </c>
      <c r="U530" s="151" t="inlineStr">
        <is>
          <t>田坝乡人民政府</t>
        </is>
      </c>
      <c r="V530" s="151" t="inlineStr">
        <is>
          <t>是</t>
        </is>
      </c>
      <c r="W530" s="568" t="inlineStr">
        <is>
          <t>2026年1月</t>
        </is>
      </c>
      <c r="X530" s="569" t="inlineStr">
        <is>
          <t>2026年12月</t>
        </is>
      </c>
      <c r="Y530" s="151" t="inlineStr">
        <is>
          <t>水池不占用耕地、林地，不涉及环保、水保</t>
        </is>
      </c>
      <c r="Z530" s="544" t="n"/>
    </row>
    <row r="531" ht="123" customFormat="1" customHeight="1" s="507">
      <c r="A531" s="151" t="n">
        <v>249</v>
      </c>
      <c r="B531" s="151" t="inlineStr">
        <is>
          <t>乡村建设行动</t>
        </is>
      </c>
      <c r="C531" s="151" t="inlineStr">
        <is>
          <t>农村基础设施</t>
        </is>
      </c>
      <c r="D531" s="151" t="inlineStr">
        <is>
          <t>农村供水保障设施建设</t>
        </is>
      </c>
      <c r="E531" s="151" t="inlineStr">
        <is>
          <t>田坝乡曾家湾村饮水工程</t>
        </is>
      </c>
      <c r="F531" s="151" t="inlineStr">
        <is>
          <t>田坝乡</t>
        </is>
      </c>
      <c r="G531" s="151" t="inlineStr">
        <is>
          <t>曾家湾村</t>
        </is>
      </c>
      <c r="H531" s="151" t="inlineStr">
        <is>
          <t>新建</t>
        </is>
      </c>
      <c r="I531" s="530" t="inlineStr">
        <is>
          <t>范家老箐小组建设50立方米蓄水池1个，投资4.2万元；安装铺设供水管网Φ50PE管2000米，投资4.4万元；Φ25PE管2000米，投资1.96万元；大取嘎小组建设50立方米蓄水池1个，投资4.2万元；安装铺设供水管网Φ50PE管5000米，投资11万元；Φ25PE管2000米，投资1.96万元；卡机小组建设50立方米蓄水池1个，投资4.2万元；安装铺设供水管网Φ32PE管3000米，投资3.54万元；Φ25PE管2000米，投资1.96万元。总投资37.42万元。</t>
        </is>
      </c>
      <c r="J531" s="151">
        <f>K531+L531+M531</f>
        <v/>
      </c>
      <c r="K531" s="205" t="n">
        <v>37.42</v>
      </c>
      <c r="L531" s="151" t="n"/>
      <c r="M531" s="151" t="n"/>
      <c r="N531" s="523" t="inlineStr">
        <is>
          <t>工程建成后，进一步巩固提升饮水安全保障水平，提高人民生活水平，覆盖受益人口144户512人，其中脱贫人口61户251人，“三类监测对象”6户27人。</t>
        </is>
      </c>
      <c r="O531" s="523" t="n"/>
      <c r="P531" s="205" t="n">
        <v>512</v>
      </c>
      <c r="Q531" s="151" t="inlineStr">
        <is>
          <t>否</t>
        </is>
      </c>
      <c r="R531" s="151" t="inlineStr">
        <is>
          <t>否</t>
        </is>
      </c>
      <c r="S531" s="151" t="inlineStr">
        <is>
          <t>否</t>
        </is>
      </c>
      <c r="T531" s="151" t="inlineStr">
        <is>
          <t>会泽县水务局</t>
        </is>
      </c>
      <c r="U531" s="151" t="inlineStr">
        <is>
          <t>田坝乡人民政府</t>
        </is>
      </c>
      <c r="V531" s="151" t="inlineStr">
        <is>
          <t>是</t>
        </is>
      </c>
      <c r="W531" s="568" t="inlineStr">
        <is>
          <t>2026年1月</t>
        </is>
      </c>
      <c r="X531" s="569" t="inlineStr">
        <is>
          <t>2026年12月</t>
        </is>
      </c>
      <c r="Y531" s="151" t="inlineStr">
        <is>
          <t>水池不占用耕地、林地，不涉及环保、水保</t>
        </is>
      </c>
      <c r="Z531" s="544" t="n"/>
    </row>
    <row r="532" ht="84" customFormat="1" customHeight="1" s="507">
      <c r="A532" s="151" t="n">
        <v>250</v>
      </c>
      <c r="B532" s="151" t="inlineStr">
        <is>
          <t>乡村建设行动</t>
        </is>
      </c>
      <c r="C532" s="151" t="inlineStr">
        <is>
          <t>农村基础设施</t>
        </is>
      </c>
      <c r="D532" s="151" t="inlineStr">
        <is>
          <t>农村供水保障设施建设</t>
        </is>
      </c>
      <c r="E532" s="151" t="inlineStr">
        <is>
          <t>田坝乡海山村饮水工程</t>
        </is>
      </c>
      <c r="F532" s="151" t="inlineStr">
        <is>
          <t>田坝乡</t>
        </is>
      </c>
      <c r="G532" s="151" t="inlineStr">
        <is>
          <t>海山村</t>
        </is>
      </c>
      <c r="H532" s="151" t="inlineStr">
        <is>
          <t>新建</t>
        </is>
      </c>
      <c r="I532" s="523" t="inlineStr">
        <is>
          <t>大村子小组建设100立方米蓄水池1个，投资6.6万元；安装ΦPE32管3000米，投资3.54万元；安装ΦPE25管2000米，投资1.96万元。总投资12.1万元。</t>
        </is>
      </c>
      <c r="J532" s="151">
        <f>K532+L532+M532</f>
        <v/>
      </c>
      <c r="K532" s="205" t="n">
        <v>12.1</v>
      </c>
      <c r="L532" s="151" t="n"/>
      <c r="M532" s="151" t="n"/>
      <c r="N532" s="523" t="inlineStr">
        <is>
          <t>工程建成后，进一步巩固提升饮水安全保障水平，提高人民生活水平，覆盖受益人口186户540人，其中脱贫人口45户150人，“三类监测对象”6户39人。</t>
        </is>
      </c>
      <c r="O532" s="523" t="n"/>
      <c r="P532" s="205" t="n">
        <v>540</v>
      </c>
      <c r="Q532" s="151" t="inlineStr">
        <is>
          <t>否</t>
        </is>
      </c>
      <c r="R532" s="151" t="inlineStr">
        <is>
          <t>否</t>
        </is>
      </c>
      <c r="S532" s="151" t="inlineStr">
        <is>
          <t>否</t>
        </is>
      </c>
      <c r="T532" s="151" t="inlineStr">
        <is>
          <t>会泽县水务局</t>
        </is>
      </c>
      <c r="U532" s="151" t="inlineStr">
        <is>
          <t>田坝乡人民政府</t>
        </is>
      </c>
      <c r="V532" s="151" t="inlineStr">
        <is>
          <t>是</t>
        </is>
      </c>
      <c r="W532" s="568" t="inlineStr">
        <is>
          <t>2026年1月</t>
        </is>
      </c>
      <c r="X532" s="569" t="inlineStr">
        <is>
          <t>2026年12月</t>
        </is>
      </c>
      <c r="Y532" s="519" t="inlineStr">
        <is>
          <t>水池不占用耕地、林地，不涉及环保、水保</t>
        </is>
      </c>
      <c r="Z532" s="544" t="n"/>
    </row>
    <row r="533" ht="162" customFormat="1" customHeight="1" s="507">
      <c r="A533" s="151" t="n">
        <v>251</v>
      </c>
      <c r="B533" s="151" t="inlineStr">
        <is>
          <t>乡村建设行动</t>
        </is>
      </c>
      <c r="C533" s="151" t="inlineStr">
        <is>
          <t>农村基础设施</t>
        </is>
      </c>
      <c r="D533" s="151" t="inlineStr">
        <is>
          <t>农村供水保障设施建设</t>
        </is>
      </c>
      <c r="E533" s="151" t="inlineStr">
        <is>
          <t>田坝乡漆树村饮水工程</t>
        </is>
      </c>
      <c r="F533" s="151" t="inlineStr">
        <is>
          <t>田坝乡</t>
        </is>
      </c>
      <c r="G533" s="151" t="inlineStr">
        <is>
          <t>漆树村</t>
        </is>
      </c>
      <c r="H533" s="151" t="inlineStr">
        <is>
          <t>新建</t>
        </is>
      </c>
      <c r="I533" s="523" t="inlineStr">
        <is>
          <t>龙潭、漆树小组新建取水池6座，铺设Φ32PE管5843米，安装单相井用潜水电泵1套，30立方米水池1座、50立方米蓄水池1座；桃树小组新建取水池4座，铺设Φ50PE管1854米、Φ32PE管2861米，安装100QJ2125C单相井用潜水电泵1套，新增10立方米PE塑料储水罐1个；白马小组新建取水池2座，铺设Φ50PE管1210米、Φ32PE管530米；治度小组新建取水池2座，铺设Φ32PE管3540米；半坡小组铺设Φ50PE管3807米、Φ32PE管1098米；瞭望台新建水池1座，铺设Φ32PE管1830米。总投资64.38万元。</t>
        </is>
      </c>
      <c r="J533" s="151">
        <f>K533+L533+M533</f>
        <v/>
      </c>
      <c r="K533" s="205" t="n">
        <v>32.19</v>
      </c>
      <c r="L533" s="151" t="n"/>
      <c r="M533" s="151" t="n"/>
      <c r="N533" s="523" t="inlineStr">
        <is>
          <t>工程建成后，进一步巩固提升漆树村小组饮水安全保障水平，提高人民生活水平，覆盖受益人口132户507人，其中脱贫人口86户340人，“三类监测对象”7户23人。</t>
        </is>
      </c>
      <c r="O533" s="523" t="n"/>
      <c r="P533" s="205" t="n">
        <v>507</v>
      </c>
      <c r="Q533" s="151" t="inlineStr">
        <is>
          <t>否</t>
        </is>
      </c>
      <c r="R533" s="151" t="inlineStr">
        <is>
          <t>否</t>
        </is>
      </c>
      <c r="S533" s="151" t="inlineStr">
        <is>
          <t>否</t>
        </is>
      </c>
      <c r="T533" s="151" t="inlineStr">
        <is>
          <t>会泽县水务局</t>
        </is>
      </c>
      <c r="U533" s="151" t="inlineStr">
        <is>
          <t>田坝乡人民政府</t>
        </is>
      </c>
      <c r="V533" s="151" t="inlineStr">
        <is>
          <t>是</t>
        </is>
      </c>
      <c r="W533" s="568" t="inlineStr">
        <is>
          <t>2026年1月</t>
        </is>
      </c>
      <c r="X533" s="569" t="inlineStr">
        <is>
          <t>2026年12月</t>
        </is>
      </c>
      <c r="Y533" s="151" t="inlineStr">
        <is>
          <t>水池不占用耕地、林地，不涉及环保、水保</t>
        </is>
      </c>
      <c r="Z533" s="544" t="inlineStr">
        <is>
          <t>受高铁影响失水项目</t>
        </is>
      </c>
    </row>
    <row r="534" ht="101" customFormat="1" customHeight="1" s="507">
      <c r="A534" s="151" t="n">
        <v>252</v>
      </c>
      <c r="B534" s="151" t="inlineStr">
        <is>
          <t>乡村建设行动</t>
        </is>
      </c>
      <c r="C534" s="151" t="inlineStr">
        <is>
          <t>农村基础设施</t>
        </is>
      </c>
      <c r="D534" s="151" t="inlineStr">
        <is>
          <t>农村供水保障设施建设</t>
        </is>
      </c>
      <c r="E534" s="151" t="inlineStr">
        <is>
          <t>田坝乡田坝村小白岩饮水工程</t>
        </is>
      </c>
      <c r="F534" s="151" t="inlineStr">
        <is>
          <t>田坝乡</t>
        </is>
      </c>
      <c r="G534" s="151" t="inlineStr">
        <is>
          <t>田坝村</t>
        </is>
      </c>
      <c r="H534" s="151" t="inlineStr">
        <is>
          <t>新建</t>
        </is>
      </c>
      <c r="I534" s="523" t="inlineStr">
        <is>
          <t>安装铺设ΦPE50管10000米；ΦPE25管600米；取水池1个。总投资26.88万元。</t>
        </is>
      </c>
      <c r="J534" s="151">
        <f>K534+L534+M534</f>
        <v/>
      </c>
      <c r="K534" s="205" t="n">
        <v>13.44</v>
      </c>
      <c r="L534" s="151" t="n"/>
      <c r="M534" s="151" t="n"/>
      <c r="N534" s="523" t="inlineStr">
        <is>
          <t>工程建成后，进一步巩固提升田坝村小组饮水安全保障水平，提高人民生活水平，覆盖受益人口37户148人，其中脱贫人口16户53人，“三类监测对象”2户9人。</t>
        </is>
      </c>
      <c r="O534" s="523" t="n"/>
      <c r="P534" s="205" t="n">
        <v>148</v>
      </c>
      <c r="Q534" s="151" t="inlineStr">
        <is>
          <t>否</t>
        </is>
      </c>
      <c r="R534" s="151" t="inlineStr">
        <is>
          <t>否</t>
        </is>
      </c>
      <c r="S534" s="151" t="inlineStr">
        <is>
          <t>否</t>
        </is>
      </c>
      <c r="T534" s="151" t="inlineStr">
        <is>
          <t>会泽县水务局</t>
        </is>
      </c>
      <c r="U534" s="151" t="inlineStr">
        <is>
          <t>田坝乡人民政府</t>
        </is>
      </c>
      <c r="V534" s="151" t="inlineStr">
        <is>
          <t>是</t>
        </is>
      </c>
      <c r="W534" s="568" t="inlineStr">
        <is>
          <t>2026年1月</t>
        </is>
      </c>
      <c r="X534" s="569" t="inlineStr">
        <is>
          <t>2026年12月</t>
        </is>
      </c>
      <c r="Y534" s="519" t="inlineStr">
        <is>
          <t>项目不涉及耕地、用林、环保、水保及其他审批手续</t>
        </is>
      </c>
      <c r="Z534" s="544" t="inlineStr">
        <is>
          <t>受高铁影响失水项目</t>
        </is>
      </c>
    </row>
    <row r="535" ht="263" customFormat="1" customHeight="1" s="507">
      <c r="A535" s="151" t="n">
        <v>253</v>
      </c>
      <c r="B535" s="151" t="inlineStr">
        <is>
          <t>乡村建设行动</t>
        </is>
      </c>
      <c r="C535" s="151" t="inlineStr">
        <is>
          <t>农村基础设施</t>
        </is>
      </c>
      <c r="D535" s="151" t="inlineStr">
        <is>
          <t>农村供水保障设施建设</t>
        </is>
      </c>
      <c r="E535" s="151" t="inlineStr">
        <is>
          <t>田坝乡板坡村饮水工程</t>
        </is>
      </c>
      <c r="F535" s="151" t="inlineStr">
        <is>
          <t>田坝乡</t>
        </is>
      </c>
      <c r="G535" s="151" t="inlineStr">
        <is>
          <t>板坡村</t>
        </is>
      </c>
      <c r="H535" s="151" t="inlineStr">
        <is>
          <t>新建</t>
        </is>
      </c>
      <c r="I535" s="523" t="inlineStr">
        <is>
          <t>腊玛卡小组安装Φ50PE管6000米，Φ32PE管4000米，取水池1个；元门、小岩小组提水工程（新建99立方米水坦克一个，新建20立方米蓄水池1个，新建12立方米取水池1个，取水池安装2米高护栏，安装DN65镀锌管900米，安装Φ110PE管150米，安装30千瓦离心泵抽水机1台，新建电机房1间，安装配电柜及配件一套，架设电线17.98万元。）铺设PEΦ50管15000米，Φ32PE管6000米；大村子小组安装Φ50PE管9000米，Φ32PE管5000米，取水池2个，50立方米蓄水池2个；板坡小学安装Φ32PE管3000米，蓄水池1个（50立方米），蓄水池1个（6立方米）；山背后小组安装Φ32PE管7000米，Φ25PE管4000米，取水池2个；苏都河小组安装Φ50PE管6000米，Φ32PE管5000米，Φ25PE管5000米，抽水泵及配套2套，取水池1个，蓄水池2个（40立方米）。新建380米深水井2眼，安装200QJG8-470井用潜水泵2套，安装DN50钢管扬水管740米，铺设Φ63PE管1200米。总投资252.94万元。</t>
        </is>
      </c>
      <c r="J535" s="151">
        <f>K535+L535+M535</f>
        <v/>
      </c>
      <c r="K535" s="205" t="n">
        <v>126.47</v>
      </c>
      <c r="L535" s="151" t="n"/>
      <c r="M535" s="151" t="n"/>
      <c r="N535" s="523" t="inlineStr">
        <is>
          <t>工程建成后，进一步巩固提升饮水安全保障水平，提高人民生活水平，覆盖受益人口452户1522人，其中脱贫人口136户574人，“三类监测对象”28户94人。以及会泽金农华盛养殖有限公司19名员工及9000头生猪饮水问题。</t>
        </is>
      </c>
      <c r="O535" s="523" t="n"/>
      <c r="P535" s="205" t="n">
        <v>1503</v>
      </c>
      <c r="Q535" s="151" t="inlineStr">
        <is>
          <t>否</t>
        </is>
      </c>
      <c r="R535" s="151" t="inlineStr">
        <is>
          <t>否</t>
        </is>
      </c>
      <c r="S535" s="151" t="inlineStr">
        <is>
          <t>否</t>
        </is>
      </c>
      <c r="T535" s="151" t="inlineStr">
        <is>
          <t>会泽县水务局</t>
        </is>
      </c>
      <c r="U535" s="151" t="inlineStr">
        <is>
          <t>田坝乡人民政府</t>
        </is>
      </c>
      <c r="V535" s="151" t="inlineStr">
        <is>
          <t>是</t>
        </is>
      </c>
      <c r="W535" s="568" t="inlineStr">
        <is>
          <t>2026年1月</t>
        </is>
      </c>
      <c r="X535" s="569" t="inlineStr">
        <is>
          <t>2026年12月</t>
        </is>
      </c>
      <c r="Y535" s="151" t="inlineStr">
        <is>
          <t>水池、水泵房不占用耕地、林地，不涉及环保、水保</t>
        </is>
      </c>
      <c r="Z535" s="544" t="inlineStr">
        <is>
          <t>受高铁影响失水项目</t>
        </is>
      </c>
    </row>
    <row r="536" ht="89" customFormat="1" customHeight="1" s="507">
      <c r="A536" s="151" t="n">
        <v>254</v>
      </c>
      <c r="B536" s="151" t="inlineStr">
        <is>
          <t>乡村建设行动</t>
        </is>
      </c>
      <c r="C536" s="151" t="inlineStr">
        <is>
          <t>农村基础设施</t>
        </is>
      </c>
      <c r="D536" s="151" t="inlineStr">
        <is>
          <t>农村供水保障设施建设</t>
        </is>
      </c>
      <c r="E536" s="151" t="inlineStr">
        <is>
          <t>田坝乡白岩村腰箐小组饮水工程</t>
        </is>
      </c>
      <c r="F536" s="151" t="inlineStr">
        <is>
          <t>田坝乡</t>
        </is>
      </c>
      <c r="G536" s="151" t="inlineStr">
        <is>
          <t>白岩村</t>
        </is>
      </c>
      <c r="H536" s="151" t="inlineStr">
        <is>
          <t>新建</t>
        </is>
      </c>
      <c r="I536" s="523" t="inlineStr">
        <is>
          <t>铺设DN50热镀锌钢管泵站提水管1500米，安装Φ50PE管1000米，安装Φ32PE管2500米，安装Φ25PE管1500米，总投资20万元。</t>
        </is>
      </c>
      <c r="J536" s="151">
        <f>K536+L536+M536</f>
        <v/>
      </c>
      <c r="K536" s="205" t="n">
        <v>20</v>
      </c>
      <c r="L536" s="151" t="n"/>
      <c r="M536" s="151" t="n"/>
      <c r="N536" s="523" t="inlineStr">
        <is>
          <t>工程建成后，进一步巩固提升饮水安全保障水平，提高人民生活水平，覆盖受益人口16户65人，其中脱贫人口13户54人，“三类监测对象”2户6人。</t>
        </is>
      </c>
      <c r="O536" s="523" t="n"/>
      <c r="P536" s="205" t="n">
        <v>1503</v>
      </c>
      <c r="Q536" s="151" t="inlineStr">
        <is>
          <t>否</t>
        </is>
      </c>
      <c r="R536" s="151" t="inlineStr">
        <is>
          <t>否</t>
        </is>
      </c>
      <c r="S536" s="151" t="inlineStr">
        <is>
          <t>否</t>
        </is>
      </c>
      <c r="T536" s="151" t="inlineStr">
        <is>
          <t>会泽县水务局</t>
        </is>
      </c>
      <c r="U536" s="151" t="inlineStr">
        <is>
          <t>田坝乡人民政府</t>
        </is>
      </c>
      <c r="V536" s="151" t="inlineStr">
        <is>
          <t>是</t>
        </is>
      </c>
      <c r="W536" s="568" t="inlineStr">
        <is>
          <t>2026年1月</t>
        </is>
      </c>
      <c r="X536" s="569" t="inlineStr">
        <is>
          <t>2026年12月</t>
        </is>
      </c>
      <c r="Y536" s="366" t="inlineStr">
        <is>
          <t>项目不涉及耕地、用林、环保、水保及其他审批手续</t>
        </is>
      </c>
      <c r="Z536" s="544" t="n"/>
    </row>
    <row r="537" ht="121" customFormat="1" customHeight="1" s="507">
      <c r="A537" s="151" t="n">
        <v>255</v>
      </c>
      <c r="B537" s="151" t="inlineStr">
        <is>
          <t>乡村建设行动</t>
        </is>
      </c>
      <c r="C537" s="151" t="inlineStr">
        <is>
          <t>农村基础设施</t>
        </is>
      </c>
      <c r="D537" s="151" t="inlineStr">
        <is>
          <t>农村供水保障设施建设</t>
        </is>
      </c>
      <c r="E537" s="151" t="inlineStr">
        <is>
          <t>乐业镇马厂村马厂水库提水工程</t>
        </is>
      </c>
      <c r="F537" s="151" t="inlineStr">
        <is>
          <t>乐业镇</t>
        </is>
      </c>
      <c r="G537" s="151" t="inlineStr">
        <is>
          <t>马厂村</t>
        </is>
      </c>
      <c r="H537" s="151" t="inlineStr">
        <is>
          <t>新建</t>
        </is>
      </c>
      <c r="I537" s="523" t="inlineStr">
        <is>
          <t>马厂水库新建提水站1座，泵机设计流量238立方米每小时，设计扬程610米，配套电机功率315千瓦，总装机945千瓦，890万元；新建1座光伏发电场供电，光伏发电板3202平方米，并配有相应配电设施，830万元；同时配套新建提水管1根，铺设DN200无缝钢管5750米至长海子水库，含镇支墩、闸阀、排气阀等配套设施，265万元；合计投资1986万元。</t>
        </is>
      </c>
      <c r="J537" s="151">
        <f>K537+L537+M537</f>
        <v/>
      </c>
      <c r="K537" s="205" t="n">
        <v>986</v>
      </c>
      <c r="L537" s="151" t="n"/>
      <c r="M537" s="151" t="n"/>
      <c r="N537" s="523" t="inlineStr">
        <is>
          <t>项目建成后产权归会泽县人民政府，可进一步巩固提升乐业镇饮水安全保障水平，提高人民生活水平，覆盖受益人口3571户12500人。</t>
        </is>
      </c>
      <c r="O537" s="523" t="n"/>
      <c r="P537" s="205" t="n">
        <v>12500</v>
      </c>
      <c r="Q537" s="151" t="inlineStr">
        <is>
          <t>否</t>
        </is>
      </c>
      <c r="R537" s="151" t="inlineStr">
        <is>
          <t>否</t>
        </is>
      </c>
      <c r="S537" s="151" t="inlineStr">
        <is>
          <t>否</t>
        </is>
      </c>
      <c r="T537" s="151" t="inlineStr">
        <is>
          <t>会泽县水务局</t>
        </is>
      </c>
      <c r="U537" s="151" t="inlineStr">
        <is>
          <t>会泽县钱城建设投资集团有限公司</t>
        </is>
      </c>
      <c r="V537" s="151" t="inlineStr">
        <is>
          <t>是</t>
        </is>
      </c>
      <c r="W537" s="568" t="n">
        <v>46023</v>
      </c>
      <c r="X537" s="569" t="n">
        <v>46387</v>
      </c>
      <c r="Y537" s="151" t="n"/>
      <c r="Z537" s="544" t="n"/>
    </row>
    <row r="538" ht="110" customFormat="1" customHeight="1" s="507">
      <c r="A538" s="151" t="n">
        <v>256</v>
      </c>
      <c r="B538" s="151" t="inlineStr">
        <is>
          <t>乡村建设行动</t>
        </is>
      </c>
      <c r="C538" s="151" t="inlineStr">
        <is>
          <t>农村基础设施</t>
        </is>
      </c>
      <c r="D538" s="151" t="inlineStr">
        <is>
          <t>农村供水保障设施建设</t>
        </is>
      </c>
      <c r="E538" s="151" t="inlineStr">
        <is>
          <t>矿山镇矿山村饮水供水工程</t>
        </is>
      </c>
      <c r="F538" s="151" t="inlineStr">
        <is>
          <t>矿山镇</t>
        </is>
      </c>
      <c r="G538" s="151" t="inlineStr">
        <is>
          <t>矿山村</t>
        </is>
      </c>
      <c r="H538" s="151" t="inlineStr">
        <is>
          <t>新建</t>
        </is>
      </c>
      <c r="I538" s="523" t="inlineStr">
        <is>
          <t>新建加压泵站1座，60万元；配套设施建设土石方开挖及回填、砂垫层、C30混凝土路面拆除及恢复，411.08万元；安装输水主管16742米及其他附属配件（DN250涂塑钢管13087米，DN200涂塑钢管3655米）996.61万元；合计投资1467.69万元。</t>
        </is>
      </c>
      <c r="J538" s="151">
        <f>K538+L538+M538</f>
        <v/>
      </c>
      <c r="K538" s="205" t="n">
        <v>767.6900000000001</v>
      </c>
      <c r="L538" s="151" t="n"/>
      <c r="M538" s="151" t="n"/>
      <c r="N538" s="523" t="inlineStr">
        <is>
          <t>项目建成后产权归会泽县人民政府，可进一步巩固提升矿山镇饮水安全保障水平，提高人民生活水平，覆盖受益人口1914户6700人。</t>
        </is>
      </c>
      <c r="O538" s="523" t="n"/>
      <c r="P538" s="205" t="n">
        <v>6700</v>
      </c>
      <c r="Q538" s="151" t="inlineStr">
        <is>
          <t>否</t>
        </is>
      </c>
      <c r="R538" s="151" t="inlineStr">
        <is>
          <t>否</t>
        </is>
      </c>
      <c r="S538" s="151" t="inlineStr">
        <is>
          <t>否</t>
        </is>
      </c>
      <c r="T538" s="151" t="inlineStr">
        <is>
          <t>会泽县水务局</t>
        </is>
      </c>
      <c r="U538" s="151" t="inlineStr">
        <is>
          <t>会泽县钱城建设投资集团有限公司</t>
        </is>
      </c>
      <c r="V538" s="151" t="inlineStr">
        <is>
          <t>是</t>
        </is>
      </c>
      <c r="W538" s="568" t="n">
        <v>46023</v>
      </c>
      <c r="X538" s="569" t="n">
        <v>46387</v>
      </c>
      <c r="Y538" s="151" t="n"/>
      <c r="Z538" s="544" t="n"/>
    </row>
    <row r="539" ht="117" customFormat="1" customHeight="1" s="507">
      <c r="A539" s="151" t="n">
        <v>257</v>
      </c>
      <c r="B539" s="151" t="inlineStr">
        <is>
          <t>乡村建设行动</t>
        </is>
      </c>
      <c r="C539" s="151" t="inlineStr">
        <is>
          <t>人居环境整治</t>
        </is>
      </c>
      <c r="D539" s="151" t="inlineStr">
        <is>
          <t>农村污水治理</t>
        </is>
      </c>
      <c r="E539" s="151" t="inlineStr">
        <is>
          <t>钟屏街道安置区鱼洞社区农村生活污水治理项目</t>
        </is>
      </c>
      <c r="F539" s="151" t="inlineStr">
        <is>
          <t>钟屏街道</t>
        </is>
      </c>
      <c r="G539" s="151" t="inlineStr">
        <is>
          <t>鱼洞</t>
        </is>
      </c>
      <c r="H539" s="151" t="inlineStr">
        <is>
          <t>新建</t>
        </is>
      </c>
      <c r="I539" s="523" t="inlineStr">
        <is>
          <t>为改善人居生活环境，有效控制和减少水体污染，避免因水污染导致的疾病，增强群众环保意识。拟在钟屏街道鱼洞社区规划新建农村生活污水治理项目：1.新建排污主管DN400（HDPE钢带增强纹波纹管）2000米；2.排污主管DN300（HDPE钢带增强纹波纹管）1320米；3.5套5立方米/天的三格化粪池，配建防护围栏、警示牌等附属。概算总投资400万元。</t>
        </is>
      </c>
      <c r="J539" s="151">
        <f>K539+L539+M539</f>
        <v/>
      </c>
      <c r="K539" s="205" t="n">
        <v>400</v>
      </c>
      <c r="L539" s="151" t="n"/>
      <c r="M539" s="151" t="n"/>
      <c r="N539" s="523" t="inlineStr">
        <is>
          <t>通过项目建设运营：
一、改善河道污水治理和环境卫生，受益群体6623人；
三、提升搬迁安置区生活环境和群众满意度达98%以上。
四、受益总户数人数6623人，脱贫人口人数356人，三类监测对象户数人数1291人。</t>
        </is>
      </c>
      <c r="O539" s="523" t="inlineStr">
        <is>
          <t>提升人居环境，为乡村建设奠定坚实基础。</t>
        </is>
      </c>
      <c r="P539" s="205" t="n">
        <v>6623</v>
      </c>
      <c r="Q539" s="151" t="inlineStr">
        <is>
          <t>否</t>
        </is>
      </c>
      <c r="R539" s="151" t="inlineStr">
        <is>
          <t>否</t>
        </is>
      </c>
      <c r="S539" s="151" t="inlineStr">
        <is>
          <t>否</t>
        </is>
      </c>
      <c r="T539" s="151" t="inlineStr">
        <is>
          <t>会泽县发展和改革局</t>
        </is>
      </c>
      <c r="U539" s="151" t="inlineStr">
        <is>
          <t>钟屏街道办事处</t>
        </is>
      </c>
      <c r="V539" s="151" t="inlineStr">
        <is>
          <t>是</t>
        </is>
      </c>
      <c r="W539" s="568" t="n">
        <v>46113</v>
      </c>
      <c r="X539" s="569" t="n">
        <v>46357</v>
      </c>
      <c r="Y539" s="366" t="n"/>
      <c r="Z539" s="544" t="n"/>
    </row>
    <row r="540" ht="321" customFormat="1" customHeight="1" s="507">
      <c r="A540" s="151" t="n">
        <v>258</v>
      </c>
      <c r="B540" s="151" t="inlineStr">
        <is>
          <t>乡村建设行动</t>
        </is>
      </c>
      <c r="C540" s="151" t="inlineStr">
        <is>
          <t>农村基础设施</t>
        </is>
      </c>
      <c r="D540" s="151" t="inlineStr">
        <is>
          <t>其他</t>
        </is>
      </c>
      <c r="E540" s="151" t="inlineStr">
        <is>
          <t>以礼街道安置区消防设施建设项目</t>
        </is>
      </c>
      <c r="F540" s="151" t="inlineStr">
        <is>
          <t>以礼街道</t>
        </is>
      </c>
      <c r="G540" s="151" t="inlineStr">
        <is>
          <t>河滨社区、清水社区、先锋社区</t>
        </is>
      </c>
      <c r="H540" s="151" t="inlineStr">
        <is>
          <t>新建</t>
        </is>
      </c>
      <c r="I540" s="530" t="inlineStr">
        <is>
          <t>在以礼佳苑7个组团和先锋搬迁的小区高层原有消防设施基础上对消防给水及消火栓系统、喷淋系统，火灾自动报警系统，应急照明和疏散指示系统等进行维修、改造和加装。其中建设KBG线管2050米，安全出口标志灯69盏，电话控制盘2个，电话系统恢复调试3套，电接压力表2个，电源线3030米，镀锌钢管500米，防火门闭门器118道，防火门充填砂浆187道，防火门监控系统恢复及调试2套，防火门门把手143把，防火门门磁监控器26个，防火门门锁3把，感烟探测器965个，隔离模块160个，广播系统恢复调试4套，火灾显示盘53个，火灾自动报警系统恢复及调试7套，卷帘门控制器3个，流量开关5个，灭火器送检5490个，排烟风机1台，喷淋系统调试7套，喷头186个，气体储瓶送检7个，声光警报器185个，室内消火栓12个，手动报警按钮235个，输入模块63套，输入输出模块177套，双头应急照明灯228盏，水泵巡检柜7套，水力警铃3个，送风机控制柜2套，送风口32个，弯头222个，微型消防站7个，消防电话恢复调试1套，消防水泵6台，消防水泵动力柜5套，消防水泵控制柜14套，消火栓按钮103个，消火栓枪头6把，消火栓软管6个，消火栓栓头24个，消火栓水带25根，消火栓水枪6把，消火栓系统调试7套，消火栓箱门23道，消火栓箱门玻璃3道，压力表7个，压力开关1个，应急疏散指示灯256个，应急照明灯62盏，阻火包53400个。</t>
        </is>
      </c>
      <c r="J540" s="151">
        <f>K540+L540+M540</f>
        <v/>
      </c>
      <c r="K540" s="205" t="n"/>
      <c r="L540" s="151" t="n">
        <v>350</v>
      </c>
      <c r="M540" s="151" t="n"/>
      <c r="N540" s="523" t="inlineStr">
        <is>
          <t>项目建成后后，归以礼街道清水社区、河滨社区、先锋社区所有。通过项目建设，提高了搬迁地区火灾事故处置率，降低了社区火灾事故发生率，保障了社区居民的生命财产安全，为社区经济发展和社会稳定创造良好环境。项目受益人口7298户31028人（其中脱贫户6545户29213人，“三类监测对象”465户1899人）。</t>
        </is>
      </c>
      <c r="O540" s="523" t="n"/>
      <c r="P540" s="205" t="n">
        <v>33941</v>
      </c>
      <c r="Q540" s="151" t="inlineStr">
        <is>
          <t>否</t>
        </is>
      </c>
      <c r="R540" s="151" t="inlineStr">
        <is>
          <t>是</t>
        </is>
      </c>
      <c r="S540" s="151" t="inlineStr">
        <is>
          <t>否</t>
        </is>
      </c>
      <c r="T540" s="151" t="inlineStr">
        <is>
          <t>会泽县发展和改革局</t>
        </is>
      </c>
      <c r="U540" s="151" t="inlineStr">
        <is>
          <t>以礼街道办事处</t>
        </is>
      </c>
      <c r="V540" s="151" t="inlineStr">
        <is>
          <t>是</t>
        </is>
      </c>
      <c r="W540" s="568" t="n">
        <v>46082</v>
      </c>
      <c r="X540" s="569" t="n">
        <v>46387</v>
      </c>
      <c r="Y540" s="151" t="n"/>
      <c r="Z540" s="544" t="n"/>
    </row>
    <row r="541" ht="85" customFormat="1" customHeight="1" s="507">
      <c r="A541" s="151" t="n">
        <v>259</v>
      </c>
      <c r="B541" s="151" t="inlineStr">
        <is>
          <t>乡村建设行动</t>
        </is>
      </c>
      <c r="C541" s="151" t="inlineStr">
        <is>
          <t>农村基础设施</t>
        </is>
      </c>
      <c r="D541" s="151" t="inlineStr">
        <is>
          <t>其他</t>
        </is>
      </c>
      <c r="E541" s="151" t="inlineStr">
        <is>
          <t>以礼街道安置区基础设施提升项目</t>
        </is>
      </c>
      <c r="F541" s="151" t="inlineStr">
        <is>
          <t>以礼街道</t>
        </is>
      </c>
      <c r="G541" s="151" t="inlineStr">
        <is>
          <t>河滨社区、清水社区</t>
        </is>
      </c>
      <c r="H541" s="151" t="inlineStr">
        <is>
          <t>改建</t>
        </is>
      </c>
      <c r="I541" s="523" t="inlineStr">
        <is>
          <t>安置区人行路面修复3740平方米，修复安置区太阳能路灯210盏。道闸系统更换；更换潜污泵110个；污水井盖48个；楼顶风球204个，项目计划总投资270万元。</t>
        </is>
      </c>
      <c r="J541" s="151">
        <f>K541+L541+M541</f>
        <v/>
      </c>
      <c r="K541" s="205" t="n"/>
      <c r="L541" s="151" t="n">
        <v>270</v>
      </c>
      <c r="M541" s="151" t="n"/>
      <c r="N541" s="523" t="inlineStr">
        <is>
          <t>项目建成后后，归以礼街道河滨、清水社区所有。通过项目实施，有效解决安置区基础设施问题。项目受益7287户31885人，其中“三类监测对象”450户1854人。</t>
        </is>
      </c>
      <c r="O541" s="523" t="n"/>
      <c r="P541" s="205" t="n">
        <v>31885</v>
      </c>
      <c r="Q541" s="151" t="inlineStr">
        <is>
          <t>否</t>
        </is>
      </c>
      <c r="R541" s="151" t="inlineStr">
        <is>
          <t>是</t>
        </is>
      </c>
      <c r="S541" s="151" t="inlineStr">
        <is>
          <t>否</t>
        </is>
      </c>
      <c r="T541" s="151" t="inlineStr">
        <is>
          <t>会泽县发展和改革局</t>
        </is>
      </c>
      <c r="U541" s="151" t="inlineStr">
        <is>
          <t>以礼街道办事处</t>
        </is>
      </c>
      <c r="V541" s="151" t="inlineStr">
        <is>
          <t>是</t>
        </is>
      </c>
      <c r="W541" s="568" t="n">
        <v>46023</v>
      </c>
      <c r="X541" s="569" t="n">
        <v>46357</v>
      </c>
      <c r="Y541" s="151" t="n"/>
      <c r="Z541" s="544" t="n"/>
    </row>
    <row r="542" ht="127" customFormat="1" customHeight="1" s="507">
      <c r="A542" s="151" t="n">
        <v>260</v>
      </c>
      <c r="B542" s="151" t="inlineStr">
        <is>
          <t>乡村建设行动</t>
        </is>
      </c>
      <c r="C542" s="151" t="inlineStr">
        <is>
          <t>人居环境整治</t>
        </is>
      </c>
      <c r="D542" s="151" t="inlineStr">
        <is>
          <t>村容村貌提升</t>
        </is>
      </c>
      <c r="E542" s="151" t="inlineStr">
        <is>
          <t>以礼街道清水社区安置区基础设施建设项目</t>
        </is>
      </c>
      <c r="F542" s="151" t="inlineStr">
        <is>
          <t>以礼街道</t>
        </is>
      </c>
      <c r="G542" s="151" t="inlineStr">
        <is>
          <t>清水社区</t>
        </is>
      </c>
      <c r="H542" s="151" t="inlineStr">
        <is>
          <t>维修</t>
        </is>
      </c>
      <c r="I542" s="523" t="inlineStr">
        <is>
          <t>在以礼街道清水碾安置区更换主管道排水道UPVC管道8500米，综合单价100元/米，预计85万元。对居民楼下水道排水系统下水道淤泥、油污进行全面清理，更换下水道排水管道，更换9000米HDPE双壁波纹管，综合单价150元/米，99万元，项目计划总投资220万元。</t>
        </is>
      </c>
      <c r="J542" s="151" t="n">
        <v>220</v>
      </c>
      <c r="K542" s="205" t="n"/>
      <c r="L542" s="151" t="n">
        <v>220</v>
      </c>
      <c r="M542" s="151" t="n"/>
      <c r="N542" s="523" t="inlineStr">
        <is>
          <t>通过项目建成后，归以礼街道清水社区所有，有效解决清水碾安置区下水道堵塞、渗漏等问题，改善小区的环境卫生状况，提高居民的生活质量和满意度，增强居民对小区的归属感和幸福感。项目受益3561户15854人，其中“三类监测对象”229户966人。</t>
        </is>
      </c>
      <c r="O542" s="523" t="n"/>
      <c r="P542" s="205" t="n">
        <v>15854</v>
      </c>
      <c r="Q542" s="151" t="inlineStr">
        <is>
          <t>否</t>
        </is>
      </c>
      <c r="R542" s="151" t="inlineStr">
        <is>
          <t>否</t>
        </is>
      </c>
      <c r="S542" s="151" t="inlineStr">
        <is>
          <t>否</t>
        </is>
      </c>
      <c r="T542" s="151" t="inlineStr">
        <is>
          <t>会泽县发展和改革局</t>
        </is>
      </c>
      <c r="U542" s="151" t="inlineStr">
        <is>
          <t>以礼街道办事处</t>
        </is>
      </c>
      <c r="V542" s="151" t="inlineStr">
        <is>
          <t>是</t>
        </is>
      </c>
      <c r="W542" s="568" t="n">
        <v>46023</v>
      </c>
      <c r="X542" s="569" t="n">
        <v>46357</v>
      </c>
      <c r="Y542" s="151" t="n"/>
      <c r="Z542" s="544" t="n"/>
    </row>
    <row r="543" ht="131" customFormat="1" customHeight="1" s="507">
      <c r="A543" s="151" t="n">
        <v>261</v>
      </c>
      <c r="B543" s="151" t="inlineStr">
        <is>
          <t>乡村建设行动</t>
        </is>
      </c>
      <c r="C543" s="151" t="inlineStr">
        <is>
          <t>人居环境整治</t>
        </is>
      </c>
      <c r="D543" s="151" t="inlineStr">
        <is>
          <t>村容村貌提升</t>
        </is>
      </c>
      <c r="E543" s="151" t="inlineStr">
        <is>
          <t>以礼街道河滨社区安置区基础设施建设项目</t>
        </is>
      </c>
      <c r="F543" s="151" t="inlineStr">
        <is>
          <t>以礼街道</t>
        </is>
      </c>
      <c r="G543" s="151" t="inlineStr">
        <is>
          <t>河滨社区</t>
        </is>
      </c>
      <c r="H543" s="151" t="inlineStr">
        <is>
          <t>维修</t>
        </is>
      </c>
      <c r="I543" s="523" t="inlineStr">
        <is>
          <t>在以礼街道河滨安置区更换主管道排水道UPVC管道8600米，综合单价100元/米，预计94.6万元。对居民楼下水道排水系统下水道淤泥、油污进行全面清理，更换下水道排水管道，更换9200米HDPE双壁波纹管，综合单价150元/米，138万元，项目计划总投资220万元。</t>
        </is>
      </c>
      <c r="J543" s="151" t="n">
        <v>232.6</v>
      </c>
      <c r="K543" s="205" t="n"/>
      <c r="L543" s="151" t="n">
        <v>232.6</v>
      </c>
      <c r="M543" s="151" t="n"/>
      <c r="N543" s="523" t="inlineStr">
        <is>
          <t>通过项目建成后，归以礼街道河滨社区所有，有效解决河滨安置区下水道堵塞、渗漏等问题，改善小区的环境卫生状况，提高居民的生活质量和满意度，增强居民对小区的归属感和幸福感。项目受益3726户16062人，其中“三类监测对象”236户933人。</t>
        </is>
      </c>
      <c r="O543" s="523" t="n"/>
      <c r="P543" s="205" t="n">
        <v>16062</v>
      </c>
      <c r="Q543" s="151" t="inlineStr">
        <is>
          <t>否</t>
        </is>
      </c>
      <c r="R543" s="151" t="inlineStr">
        <is>
          <t>否</t>
        </is>
      </c>
      <c r="S543" s="151" t="inlineStr">
        <is>
          <t>否</t>
        </is>
      </c>
      <c r="T543" s="151" t="inlineStr">
        <is>
          <t>会泽县发展和改革局</t>
        </is>
      </c>
      <c r="U543" s="151" t="inlineStr">
        <is>
          <t>以礼街道办事处</t>
        </is>
      </c>
      <c r="V543" s="151" t="inlineStr">
        <is>
          <t>是</t>
        </is>
      </c>
      <c r="W543" s="568" t="n">
        <v>46023</v>
      </c>
      <c r="X543" s="569" t="n">
        <v>46357</v>
      </c>
      <c r="Y543" s="151" t="n"/>
      <c r="Z543" s="544" t="n"/>
    </row>
    <row r="544" ht="209" customFormat="1" customHeight="1" s="507">
      <c r="A544" s="151" t="n">
        <v>262</v>
      </c>
      <c r="B544" s="151" t="inlineStr">
        <is>
          <t>乡村建设行动</t>
        </is>
      </c>
      <c r="C544" s="151" t="inlineStr">
        <is>
          <t>农村基础设施</t>
        </is>
      </c>
      <c r="D544" s="151" t="inlineStr">
        <is>
          <t>其他</t>
        </is>
      </c>
      <c r="E544" s="151" t="inlineStr">
        <is>
          <t>钟屏街道、以礼街道易地扶贫搬迁安置点新城片区消防设施设备改造项目</t>
        </is>
      </c>
      <c r="F544" s="151" t="inlineStr">
        <is>
          <t>钟屏街道、以礼街道</t>
        </is>
      </c>
      <c r="G544" s="151" t="n"/>
      <c r="H544" s="151" t="inlineStr">
        <is>
          <t>改建</t>
        </is>
      </c>
      <c r="I544" s="523" t="inlineStr">
        <is>
          <t>需维修：消防给水及消火栓系统20套、喷淋系统20套、火灾自动报警系统20套、应急照明和疏散指示系统20套、排烟送风系统2套、灭火器箱122个、柴油发电机3台；送检：灭火器13302个、灭火器储瓶10个；购置：阻火包138200个、防火门闭门器251套、微型消防站21套、防火门门锁123套、防火门1个、防火卷帘7套、防火门充填砂浆187樘、防火卷帘控制器15套。</t>
        </is>
      </c>
      <c r="J544" s="151">
        <f>K544+L544+M544</f>
        <v/>
      </c>
      <c r="K544" s="205" t="n"/>
      <c r="L544" s="151" t="n">
        <v>411</v>
      </c>
      <c r="M544" s="151" t="n"/>
      <c r="N544" s="523" t="inlineStr">
        <is>
          <t>通过对欣城佳苑、钱城佳苑、以礼佳苑三个小区共21个组团的建筑消防设施设备配置及消防力量建设，辐射建筑面积219万平方米、地下停车场面积17.1万平方米，保障安置点19643户居民8.2万人的生命财产安全。推动全面完成易地扶贫搬迁安置点新城片区消防安全隐患整治销号工作，进一步巩固拓展脱贫攻坚成果，保障易地扶贫搬迁安置点新城片区消防安全，形成长效机制，避免出现安置点居民出现火灾“致贫、返贫”的情况。</t>
        </is>
      </c>
      <c r="O544" s="523" t="inlineStr">
        <is>
          <t>有效治理易地扶贫搬迁安置区新城片区消防风险隐患，服务易地扶贫搬迁安置点新城片区搬迁群众。</t>
        </is>
      </c>
      <c r="P544" s="205" t="n">
        <v>82000</v>
      </c>
      <c r="Q544" s="151" t="inlineStr">
        <is>
          <t>否</t>
        </is>
      </c>
      <c r="R544" s="151" t="inlineStr">
        <is>
          <t>是</t>
        </is>
      </c>
      <c r="S544" s="151" t="inlineStr">
        <is>
          <t>否</t>
        </is>
      </c>
      <c r="T544" s="151" t="inlineStr">
        <is>
          <t>会泽县发展和改革局</t>
        </is>
      </c>
      <c r="U544" s="151" t="inlineStr">
        <is>
          <t>会泽县消防救援大队</t>
        </is>
      </c>
      <c r="V544" s="151" t="inlineStr">
        <is>
          <t>是</t>
        </is>
      </c>
      <c r="W544" s="568" t="n">
        <v>46023</v>
      </c>
      <c r="X544" s="569" t="n">
        <v>46387</v>
      </c>
      <c r="Y544" s="151" t="n"/>
      <c r="Z544" s="544" t="n"/>
    </row>
    <row r="545" ht="187" customFormat="1" customHeight="1" s="507">
      <c r="A545" s="151" t="n">
        <v>263</v>
      </c>
      <c r="B545" s="151" t="inlineStr">
        <is>
          <t>乡村建设行动</t>
        </is>
      </c>
      <c r="C545" s="151" t="inlineStr">
        <is>
          <t>农村基础设施</t>
        </is>
      </c>
      <c r="D545" s="151" t="inlineStr">
        <is>
          <t>其他</t>
        </is>
      </c>
      <c r="E545" s="151" t="inlineStr">
        <is>
          <t>雨碌乡易地搬迁安置点消防设施建设项目</t>
        </is>
      </c>
      <c r="F545" s="151" t="inlineStr">
        <is>
          <t>雨碌乡</t>
        </is>
      </c>
      <c r="G545" s="151" t="inlineStr">
        <is>
          <t>雨碌村、小米村、阳山村、小石山</t>
        </is>
      </c>
      <c r="H545" s="151" t="inlineStr">
        <is>
          <t>新建</t>
        </is>
      </c>
      <c r="I545" s="523" t="inlineStr">
        <is>
          <t>雨碌村三墒地安置点消防设施，建设输水主管网1000米，分管网200米，地上消防栓8个；集镇安置点消防设施，建设输水分管网100米，地上消防栓5个。小米村胡家村安置点消防设施，建设输水主管网100米，分管网300米，地上消防栓8个；小田湾湾安置点消防设施，建设输水主管网1000米，分管网400米，地上消防栓12个；小石山安置点消防设施，建设输水主管网100米，分管网400米，地上消防栓12个，消防水池一个80立方米；阳山台地头安置点消防设施，建设输水主管网1000米，分管网1000米，地上消防栓30个，消防水池一个80立方米。</t>
        </is>
      </c>
      <c r="J545" s="151">
        <f>K545+L545+M545</f>
        <v/>
      </c>
      <c r="K545" s="205" t="n"/>
      <c r="L545" s="151" t="n">
        <v>85</v>
      </c>
      <c r="M545" s="151" t="n"/>
      <c r="N545" s="523" t="inlineStr">
        <is>
          <t>该项目的建成，能有效提升消防救援能力，保障搬迁群众生命财产安全。保障5个安置点363户1260名（其中脱贫户314户1203人，三类监测对象21户72人）搬迁群众的生命财产安全。</t>
        </is>
      </c>
      <c r="O545" s="523" t="inlineStr">
        <is>
          <t>安全生产</t>
        </is>
      </c>
      <c r="P545" s="205" t="n">
        <v>1260</v>
      </c>
      <c r="Q545" s="151" t="inlineStr">
        <is>
          <t>否</t>
        </is>
      </c>
      <c r="R545" s="151" t="inlineStr">
        <is>
          <t>是</t>
        </is>
      </c>
      <c r="S545" s="151" t="inlineStr">
        <is>
          <t>否</t>
        </is>
      </c>
      <c r="T545" s="151" t="inlineStr">
        <is>
          <t>会泽县发展和改革局</t>
        </is>
      </c>
      <c r="U545" s="151" t="inlineStr">
        <is>
          <t>雨碌乡人民政府</t>
        </is>
      </c>
      <c r="V545" s="151" t="inlineStr">
        <is>
          <t>是</t>
        </is>
      </c>
      <c r="W545" s="568" t="n">
        <v>46023</v>
      </c>
      <c r="X545" s="569" t="n">
        <v>46387</v>
      </c>
      <c r="Y545" s="151" t="n"/>
      <c r="Z545" s="544" t="n"/>
    </row>
    <row r="546" ht="148" customFormat="1" customHeight="1" s="507">
      <c r="A546" s="151" t="n">
        <v>264</v>
      </c>
      <c r="B546" s="151" t="inlineStr">
        <is>
          <t>乡村建设行动</t>
        </is>
      </c>
      <c r="C546" s="151" t="inlineStr">
        <is>
          <t>人居环境整治</t>
        </is>
      </c>
      <c r="D546" s="151" t="inlineStr">
        <is>
          <t>农村污水治理</t>
        </is>
      </c>
      <c r="E546" s="151" t="inlineStr">
        <is>
          <t>钟屏街道安置区基础设施改造建设项目</t>
        </is>
      </c>
      <c r="F546" s="151" t="inlineStr">
        <is>
          <t>钟屏街道</t>
        </is>
      </c>
      <c r="G546" s="151" t="inlineStr">
        <is>
          <t>双河、思源、红石岩、泽兴、木城</t>
        </is>
      </c>
      <c r="H546" s="151" t="inlineStr">
        <is>
          <t>改扩建</t>
        </is>
      </c>
      <c r="I546" s="523" t="inlineStr">
        <is>
          <t>为解决安置区地基下沉导致地下污水管网阻塞、排污不畅问题，拟在钟屏街道安置区实施地基下沉及排污设施改造提升建设项目：改造建设地基下沉116处，4242.4平方米；更换窨井盖39个、沟盖板223个，雨污混排改管处理2060平方米；改造排水沟100米，新建挡墙210米。概算总投资530万元。</t>
        </is>
      </c>
      <c r="J546" s="151">
        <f>K546+L546+M546</f>
        <v/>
      </c>
      <c r="K546" s="205" t="n">
        <v>330</v>
      </c>
      <c r="L546" s="151" t="n"/>
      <c r="M546" s="151" t="n"/>
      <c r="N546" s="523" t="inlineStr">
        <is>
          <t>通过项目改扩建：
一、改善搬迁安置区48753人搬迁居民的居住生活环境。
二、夯实安置区公共服务设施，提升社区管理服务水平，强化易地搬迁后扶。
三、项目受益总户数人数48753人，脱贫人口人数33655人，三类监测对象户数人数3816人。</t>
        </is>
      </c>
      <c r="O546" s="523" t="inlineStr">
        <is>
          <t>夯实安置区公共服务设施，提升社区管理服务水平，强化易地搬迁后扶。</t>
        </is>
      </c>
      <c r="P546" s="205" t="n">
        <v>48753</v>
      </c>
      <c r="Q546" s="151" t="inlineStr">
        <is>
          <t>否</t>
        </is>
      </c>
      <c r="R546" s="151" t="inlineStr">
        <is>
          <t>是</t>
        </is>
      </c>
      <c r="S546" s="151" t="inlineStr">
        <is>
          <t>否</t>
        </is>
      </c>
      <c r="T546" s="151" t="inlineStr">
        <is>
          <t>会泽县发展和改革局</t>
        </is>
      </c>
      <c r="U546" s="151" t="inlineStr">
        <is>
          <t>钟屏街道办事处</t>
        </is>
      </c>
      <c r="V546" s="151" t="inlineStr">
        <is>
          <t>是</t>
        </is>
      </c>
      <c r="W546" s="568" t="n">
        <v>46113</v>
      </c>
      <c r="X546" s="569" t="n">
        <v>46357</v>
      </c>
      <c r="Y546" s="151" t="n"/>
      <c r="Z546" s="544" t="n"/>
    </row>
    <row r="547" ht="158" customFormat="1" customHeight="1" s="507">
      <c r="A547" s="151" t="n">
        <v>265</v>
      </c>
      <c r="B547" s="151" t="inlineStr">
        <is>
          <t>乡村建设行动</t>
        </is>
      </c>
      <c r="C547" s="151" t="inlineStr">
        <is>
          <t>人居环境整治</t>
        </is>
      </c>
      <c r="D547" s="151" t="inlineStr">
        <is>
          <t>村容村貌提升</t>
        </is>
      </c>
      <c r="E547" s="151" t="inlineStr">
        <is>
          <t>钟屏街道木府安置区公共基础设施改造建设项目</t>
        </is>
      </c>
      <c r="F547" s="151" t="inlineStr">
        <is>
          <t>钟屏街道</t>
        </is>
      </c>
      <c r="G547" s="151" t="inlineStr">
        <is>
          <t>泽兴、木城</t>
        </is>
      </c>
      <c r="H547" s="151" t="inlineStr">
        <is>
          <t>改扩建</t>
        </is>
      </c>
      <c r="I547" s="523" t="inlineStr">
        <is>
          <t>为解决安置区公共基础设施薄弱问题，提升安置区群众居住环境，拟在钟屏街道木府安置区实施公共配套设施改造提升建设项目：对安置区抗渗改造455户34129平方米（其中泽兴社区211户，15829平方米，木城社区244户，18300平方米）；园区公共区域改造提升56处；电梯间安全防护设施改造。</t>
        </is>
      </c>
      <c r="J547" s="151">
        <f>K547+L547+M547</f>
        <v/>
      </c>
      <c r="K547" s="205" t="n">
        <v>286</v>
      </c>
      <c r="L547" s="151" t="n"/>
      <c r="M547" s="151" t="n"/>
      <c r="N547" s="523" t="inlineStr">
        <is>
          <t>通过项目改扩建：
一、切实提高48000余搬迁群众居住及生活保障水平，解决存在出行安全隐患问题。
二、夯实安置区公共服务设施，提升社区管理服务水平，强化易地搬迁后扶。
三、项目受益总户数人数20361人，脱贫人口人数20361，三类监测对象户数人数1788人。</t>
        </is>
      </c>
      <c r="O547" s="523" t="inlineStr">
        <is>
          <t>夯实安置区公共服务设施，提升社区管理服务水平，强化易地搬迁后扶。</t>
        </is>
      </c>
      <c r="P547" s="205" t="n">
        <v>20361</v>
      </c>
      <c r="Q547" s="151" t="inlineStr">
        <is>
          <t>否</t>
        </is>
      </c>
      <c r="R547" s="151" t="inlineStr">
        <is>
          <t>是</t>
        </is>
      </c>
      <c r="S547" s="151" t="inlineStr">
        <is>
          <t>否</t>
        </is>
      </c>
      <c r="T547" s="151" t="inlineStr">
        <is>
          <t>会泽县发展和改革局</t>
        </is>
      </c>
      <c r="U547" s="151" t="inlineStr">
        <is>
          <t>钟屏街道办事处</t>
        </is>
      </c>
      <c r="V547" s="151" t="inlineStr">
        <is>
          <t>是</t>
        </is>
      </c>
      <c r="W547" s="568" t="n">
        <v>46113</v>
      </c>
      <c r="X547" s="569" t="n">
        <v>46357</v>
      </c>
      <c r="Y547" s="151" t="n"/>
      <c r="Z547" s="544" t="n"/>
    </row>
    <row r="548" ht="134" customFormat="1" customHeight="1" s="507">
      <c r="A548" s="151" t="n">
        <v>266</v>
      </c>
      <c r="B548" s="151" t="inlineStr">
        <is>
          <t>乡村建设行动</t>
        </is>
      </c>
      <c r="C548" s="151" t="inlineStr">
        <is>
          <t>人居环境整治</t>
        </is>
      </c>
      <c r="D548" s="151" t="inlineStr">
        <is>
          <t>村容村貌提升</t>
        </is>
      </c>
      <c r="E548" s="151" t="inlineStr">
        <is>
          <t>钟屏街道鱼洞安置区房屋及公共区域基础设施改造建设项目</t>
        </is>
      </c>
      <c r="F548" s="151" t="inlineStr">
        <is>
          <t>钟屏街道</t>
        </is>
      </c>
      <c r="G548" s="151" t="inlineStr">
        <is>
          <t>双河、思源、红石岩、</t>
        </is>
      </c>
      <c r="H548" s="151" t="inlineStr">
        <is>
          <t>改扩建</t>
        </is>
      </c>
      <c r="I548" s="523" t="inlineStr">
        <is>
          <t>为解决安置区公共基础设施薄弱问题，提升安置区群众居住环境，拟在钟屏街道鱼洞安置区实施公共配套设施改造提升建设项目：对安置区抗渗改造439户32925平方米（其中双河社区270户，20250平方米；红石岩社区69户，5175平方米；思源社区100户，7500平方米）；园区公共区域改造提升38处。</t>
        </is>
      </c>
      <c r="J548" s="151">
        <f>K548+L548+M548</f>
        <v/>
      </c>
      <c r="K548" s="205" t="n">
        <v>278</v>
      </c>
      <c r="L548" s="151" t="n"/>
      <c r="M548" s="151" t="n"/>
      <c r="N548" s="530" t="inlineStr">
        <is>
          <t>通过项目改扩建：
一、切实提高48000余搬迁群众居住及生活保障水平，解决存在出行安全隐患问题。二、夯实安置区公共服务设施，提升社区管理服务水平，强化易地搬迁后扶。三、项目受益总户数人数28392人，脱贫人口人数13294人，三类监测对象户数人数2028人。</t>
        </is>
      </c>
      <c r="O548" s="523" t="inlineStr">
        <is>
          <t>夯实安置区公共服务设施，提升社区管理服务水平，强化易地搬迁后扶。</t>
        </is>
      </c>
      <c r="P548" s="205" t="n">
        <v>28392</v>
      </c>
      <c r="Q548" s="151" t="inlineStr">
        <is>
          <t>是</t>
        </is>
      </c>
      <c r="R548" s="151" t="inlineStr">
        <is>
          <t>是</t>
        </is>
      </c>
      <c r="S548" s="151" t="inlineStr">
        <is>
          <t>否</t>
        </is>
      </c>
      <c r="T548" s="151" t="inlineStr">
        <is>
          <t>会泽县发展和改革局</t>
        </is>
      </c>
      <c r="U548" s="151" t="inlineStr">
        <is>
          <t>钟屏街道办事处</t>
        </is>
      </c>
      <c r="V548" s="151" t="inlineStr">
        <is>
          <t>是</t>
        </is>
      </c>
      <c r="W548" s="568" t="n">
        <v>46113</v>
      </c>
      <c r="X548" s="569" t="n">
        <v>46357</v>
      </c>
      <c r="Y548" s="151" t="n"/>
      <c r="Z548" s="544" t="n"/>
    </row>
    <row r="549" ht="99" customFormat="1" customHeight="1" s="507">
      <c r="A549" s="151" t="n">
        <v>267</v>
      </c>
      <c r="B549" s="151" t="inlineStr">
        <is>
          <t>乡村建设行动</t>
        </is>
      </c>
      <c r="C549" s="151" t="inlineStr">
        <is>
          <t>农村基础设施</t>
        </is>
      </c>
      <c r="D549" s="151" t="inlineStr">
        <is>
          <t>农村道路建设</t>
        </is>
      </c>
      <c r="E549" s="151" t="inlineStr">
        <is>
          <t>老厂乡白沙村九组安置点基础设施完善项目</t>
        </is>
      </c>
      <c r="F549" s="151" t="inlineStr">
        <is>
          <t>老厂乡</t>
        </is>
      </c>
      <c r="G549" s="151" t="inlineStr">
        <is>
          <t>白沙村</t>
        </is>
      </c>
      <c r="H549" s="151" t="inlineStr">
        <is>
          <t>新建</t>
        </is>
      </c>
      <c r="I549" s="523" t="inlineStr">
        <is>
          <t>巩固易地扶贫搬迁集中安置区基础设施建设，在白沙村9组房屋前后新建浆砌石挡土墙M7.5砂浆5250立方米，覆盖37户121人，预计投入资金230万元。2.产业道路硬化5千米，路面宽度不低于3.5米；路面结构类型为25厘米厚C30混凝土路面，预计投入资金300万元。</t>
        </is>
      </c>
      <c r="J549" s="151">
        <f>K549+L549+M549</f>
        <v/>
      </c>
      <c r="K549" s="205" t="n">
        <v>330</v>
      </c>
      <c r="L549" s="151" t="n"/>
      <c r="M549" s="151" t="n"/>
      <c r="N549" s="523" t="inlineStr">
        <is>
          <t>通过新建房屋挡土墙可以预防因滑坡导致的房屋安全问题；产业道路硬化，方便群众出行，提升村容村貌。受益农户37户121人，脱贫人口26户87人。</t>
        </is>
      </c>
      <c r="O549" s="523" t="inlineStr">
        <is>
          <t>受益农户37户121人</t>
        </is>
      </c>
      <c r="P549" s="205" t="n">
        <v>121</v>
      </c>
      <c r="Q549" s="151" t="inlineStr">
        <is>
          <t>否</t>
        </is>
      </c>
      <c r="R549" s="151" t="inlineStr">
        <is>
          <t>是</t>
        </is>
      </c>
      <c r="S549" s="151" t="inlineStr">
        <is>
          <t>否</t>
        </is>
      </c>
      <c r="T549" s="151" t="inlineStr">
        <is>
          <t>会泽县发展和改革局</t>
        </is>
      </c>
      <c r="U549" s="151" t="inlineStr">
        <is>
          <t>老厂乡人民政府</t>
        </is>
      </c>
      <c r="V549" s="151" t="inlineStr">
        <is>
          <t>是</t>
        </is>
      </c>
      <c r="W549" s="568" t="n">
        <v>46023</v>
      </c>
      <c r="X549" s="569" t="n">
        <v>46357</v>
      </c>
      <c r="Y549" s="151" t="n"/>
      <c r="Z549" s="544" t="n"/>
    </row>
    <row r="550" ht="82" customFormat="1" customHeight="1" s="507">
      <c r="A550" s="151" t="n">
        <v>268</v>
      </c>
      <c r="B550" s="151" t="inlineStr">
        <is>
          <t>乡村建设行动</t>
        </is>
      </c>
      <c r="C550" s="151" t="inlineStr">
        <is>
          <t>人居环境整治</t>
        </is>
      </c>
      <c r="D550" s="151" t="inlineStr">
        <is>
          <t>村容村貌提升</t>
        </is>
      </c>
      <c r="E550" s="151" t="inlineStr">
        <is>
          <t>大桥乡凉水村大厂院集中安置点巩固扩展项目</t>
        </is>
      </c>
      <c r="F550" s="151" t="inlineStr">
        <is>
          <t>大桥乡</t>
        </is>
      </c>
      <c r="G550" s="151" t="inlineStr">
        <is>
          <t>凉水村</t>
        </is>
      </c>
      <c r="H550" s="151" t="inlineStr">
        <is>
          <t>新建</t>
        </is>
      </c>
      <c r="I550" s="523" t="inlineStr">
        <is>
          <t>1.挡墙建设，共7道，平均每道长100米，高3米；2.凉水大厂院安置点内新建焚烧垃圾房2间，3，安置点路灯20盏。</t>
        </is>
      </c>
      <c r="J550" s="151">
        <f>K550+L550+M550</f>
        <v/>
      </c>
      <c r="K550" s="205" t="n"/>
      <c r="L550" s="151" t="n">
        <v>200</v>
      </c>
      <c r="M550" s="151" t="n"/>
      <c r="N550" s="523" t="inlineStr">
        <is>
          <t>通过项目的实施，有效解决56户162人（其中脱贫人口51户147人，三类监测对象2户8人）的出行问题、人居环境问题。</t>
        </is>
      </c>
      <c r="O550" s="523" t="n"/>
      <c r="P550" s="205" t="n">
        <v>162</v>
      </c>
      <c r="Q550" s="151" t="inlineStr">
        <is>
          <t>否</t>
        </is>
      </c>
      <c r="R550" s="151" t="inlineStr">
        <is>
          <t>是</t>
        </is>
      </c>
      <c r="S550" s="151" t="inlineStr">
        <is>
          <t>否</t>
        </is>
      </c>
      <c r="T550" s="151" t="inlineStr">
        <is>
          <t>会泽县发展和改革局</t>
        </is>
      </c>
      <c r="U550" s="151" t="inlineStr">
        <is>
          <t>大桥乡人民政府</t>
        </is>
      </c>
      <c r="V550" s="151" t="inlineStr">
        <is>
          <t>是</t>
        </is>
      </c>
      <c r="W550" s="568" t="n">
        <v>46082</v>
      </c>
      <c r="X550" s="569" t="n">
        <v>46387</v>
      </c>
      <c r="Y550" s="519" t="n"/>
      <c r="Z550" s="544" t="n"/>
    </row>
    <row r="551" ht="79" customFormat="1" customHeight="1" s="507">
      <c r="A551" s="151" t="n">
        <v>269</v>
      </c>
      <c r="B551" s="151" t="inlineStr">
        <is>
          <t>乡村建设行动</t>
        </is>
      </c>
      <c r="C551" s="151" t="inlineStr">
        <is>
          <t>人居环境整治</t>
        </is>
      </c>
      <c r="D551" s="151" t="inlineStr">
        <is>
          <t>村容村貌提升</t>
        </is>
      </c>
      <c r="E551" s="151" t="inlineStr">
        <is>
          <t>大桥乡团山村老棚子集中安置点巩固扩展项目</t>
        </is>
      </c>
      <c r="F551" s="151" t="inlineStr">
        <is>
          <t>大桥乡</t>
        </is>
      </c>
      <c r="G551" s="151" t="inlineStr">
        <is>
          <t>团山村</t>
        </is>
      </c>
      <c r="H551" s="151" t="inlineStr">
        <is>
          <t>新建</t>
        </is>
      </c>
      <c r="I551" s="523" t="inlineStr">
        <is>
          <t>1.垃圾勾背箱10个。2.安置点路灯20盏。3.污水处理设施建设（新安装雨污管道800米，污水处理设施一套）。4.道路硬化（铺设路面1500平方米）。</t>
        </is>
      </c>
      <c r="J551" s="151">
        <f>K551+L551+M551</f>
        <v/>
      </c>
      <c r="K551" s="205" t="n"/>
      <c r="L551" s="151" t="n">
        <v>200</v>
      </c>
      <c r="M551" s="151" t="n"/>
      <c r="N551" s="523" t="inlineStr">
        <is>
          <t>通过项目的实施，可以解决50户170人（其中脱贫人口42户137人，三类监测对象3户12人）出行困难问题及人居环境问题</t>
        </is>
      </c>
      <c r="O551" s="523" t="n"/>
      <c r="P551" s="205" t="n">
        <v>170</v>
      </c>
      <c r="Q551" s="151" t="inlineStr">
        <is>
          <t>否</t>
        </is>
      </c>
      <c r="R551" s="151" t="inlineStr">
        <is>
          <t>是</t>
        </is>
      </c>
      <c r="S551" s="151" t="inlineStr">
        <is>
          <t>否</t>
        </is>
      </c>
      <c r="T551" s="151" t="inlineStr">
        <is>
          <t>会泽县发展和改革局</t>
        </is>
      </c>
      <c r="U551" s="151" t="inlineStr">
        <is>
          <t>大桥乡人民政府</t>
        </is>
      </c>
      <c r="V551" s="151" t="inlineStr">
        <is>
          <t>是</t>
        </is>
      </c>
      <c r="W551" s="568" t="n">
        <v>46082</v>
      </c>
      <c r="X551" s="569" t="n">
        <v>46387</v>
      </c>
      <c r="Y551" s="519" t="n"/>
      <c r="Z551" s="544" t="n"/>
    </row>
    <row r="552" ht="90" customFormat="1" customHeight="1" s="507">
      <c r="A552" s="151" t="n">
        <v>270</v>
      </c>
      <c r="B552" s="151" t="inlineStr">
        <is>
          <t>乡村建设行动</t>
        </is>
      </c>
      <c r="C552" s="151" t="inlineStr">
        <is>
          <t>人居环境整治</t>
        </is>
      </c>
      <c r="D552" s="151" t="inlineStr">
        <is>
          <t>农村垃圾治理</t>
        </is>
      </c>
      <c r="E552" s="151" t="inlineStr">
        <is>
          <t>大桥乡王家山村茶山脑包集中安置点巩固扩展项目</t>
        </is>
      </c>
      <c r="F552" s="151" t="inlineStr">
        <is>
          <t>大桥乡</t>
        </is>
      </c>
      <c r="G552" s="151" t="inlineStr">
        <is>
          <t>王家山村</t>
        </is>
      </c>
      <c r="H552" s="151" t="inlineStr">
        <is>
          <t>新建</t>
        </is>
      </c>
      <c r="I552" s="523" t="inlineStr">
        <is>
          <t>1、挡墙建设，共5道，每道长100米，高3米；2、污水排放沟800米，3、200平方污水池一个，4、垃圾钩背箱2个，5.开挖土方及回填2000立方米。</t>
        </is>
      </c>
      <c r="J552" s="151">
        <f>K552+L552+M552</f>
        <v/>
      </c>
      <c r="K552" s="205" t="n"/>
      <c r="L552" s="151" t="n">
        <v>200</v>
      </c>
      <c r="M552" s="151" t="n"/>
      <c r="N552" s="523" t="inlineStr">
        <is>
          <t>通过项目的实施，可以解决58户191人（其中脱贫人口45户146人，三类监测对象3户10人）生产生活及人居环境问题</t>
        </is>
      </c>
      <c r="O552" s="523" t="n"/>
      <c r="P552" s="205" t="n">
        <v>191</v>
      </c>
      <c r="Q552" s="151" t="inlineStr">
        <is>
          <t>否</t>
        </is>
      </c>
      <c r="R552" s="151" t="inlineStr">
        <is>
          <t>是</t>
        </is>
      </c>
      <c r="S552" s="151" t="inlineStr">
        <is>
          <t>否</t>
        </is>
      </c>
      <c r="T552" s="151" t="inlineStr">
        <is>
          <t>会泽县发展和改革局</t>
        </is>
      </c>
      <c r="U552" s="151" t="inlineStr">
        <is>
          <t>大桥乡人民政府</t>
        </is>
      </c>
      <c r="V552" s="151" t="inlineStr">
        <is>
          <t>是</t>
        </is>
      </c>
      <c r="W552" s="568" t="n">
        <v>46082</v>
      </c>
      <c r="X552" s="569" t="n">
        <v>46387</v>
      </c>
      <c r="Y552" s="519" t="n"/>
      <c r="Z552" s="544" t="n"/>
    </row>
    <row r="553" ht="102" customFormat="1" customHeight="1" s="507">
      <c r="A553" s="151" t="n">
        <v>271</v>
      </c>
      <c r="B553" s="151" t="inlineStr">
        <is>
          <t>乡村建设行动</t>
        </is>
      </c>
      <c r="C553" s="151" t="inlineStr">
        <is>
          <t>农村基础设施</t>
        </is>
      </c>
      <c r="D553" s="151" t="inlineStr">
        <is>
          <t>农村道路建设</t>
        </is>
      </c>
      <c r="E553" s="151" t="inlineStr">
        <is>
          <t>大桥乡杨家村长地安置点道路硬化及人居环境提升项目</t>
        </is>
      </c>
      <c r="F553" s="151" t="inlineStr">
        <is>
          <t>大桥乡</t>
        </is>
      </c>
      <c r="G553" s="151" t="inlineStr">
        <is>
          <t>杨家村</t>
        </is>
      </c>
      <c r="H553" s="151" t="inlineStr">
        <is>
          <t>新建</t>
        </is>
      </c>
      <c r="I553" s="523" t="inlineStr">
        <is>
          <t>道路硬化1千米，路面宽度3.5-4.5米；路面结构类型为，采用10厘米厚天然砂砾调型层+20厘米厚C25水泥混凝土路面（弯拉强度4.0MPa）+10厘米厚砂砾调型层的水泥混凝土路面。新建公厕一座、路灯20盏、污水处理等项目。</t>
        </is>
      </c>
      <c r="J553" s="151">
        <f>K553+L553+M553</f>
        <v/>
      </c>
      <c r="K553" s="205" t="n"/>
      <c r="L553" s="151" t="n">
        <v>150</v>
      </c>
      <c r="M553" s="151" t="n"/>
      <c r="N553" s="523" t="inlineStr">
        <is>
          <t>通过建设道路硬化项目，可解决22户124人（其中脱贫人口14户94人，三类监测对象8户30人）出行路难问题，改善群众生产生活条件提供便利，有效解决人居环境脏乱差问题，村容村貌得到提升。</t>
        </is>
      </c>
      <c r="O553" s="523" t="n"/>
      <c r="P553" s="205" t="n">
        <v>124</v>
      </c>
      <c r="Q553" s="151" t="inlineStr">
        <is>
          <t>否</t>
        </is>
      </c>
      <c r="R553" s="151" t="inlineStr">
        <is>
          <t>是</t>
        </is>
      </c>
      <c r="S553" s="151" t="inlineStr">
        <is>
          <t>否</t>
        </is>
      </c>
      <c r="T553" s="151" t="inlineStr">
        <is>
          <t>会泽县发展和改革局</t>
        </is>
      </c>
      <c r="U553" s="151" t="inlineStr">
        <is>
          <t>大桥乡人民政府</t>
        </is>
      </c>
      <c r="V553" s="151" t="inlineStr">
        <is>
          <t>是</t>
        </is>
      </c>
      <c r="W553" s="568" t="n">
        <v>46082</v>
      </c>
      <c r="X553" s="569" t="n">
        <v>46387</v>
      </c>
      <c r="Y553" s="151" t="n"/>
      <c r="Z553" s="544" t="n"/>
    </row>
    <row r="554" ht="102" customFormat="1" customHeight="1" s="507">
      <c r="A554" s="151" t="n">
        <v>272</v>
      </c>
      <c r="B554" s="151" t="inlineStr">
        <is>
          <t>乡村建设行动</t>
        </is>
      </c>
      <c r="C554" s="151" t="inlineStr">
        <is>
          <t>农村基础设施</t>
        </is>
      </c>
      <c r="D554" s="151" t="inlineStr">
        <is>
          <t>村容村貌提升</t>
        </is>
      </c>
      <c r="E554" s="151" t="inlineStr">
        <is>
          <t>上村乡易地扶贫搬迁集镇集中安置后续扶持项目</t>
        </is>
      </c>
      <c r="F554" s="151" t="inlineStr">
        <is>
          <t>上村乡</t>
        </is>
      </c>
      <c r="G554" s="151" t="inlineStr">
        <is>
          <t>上村村</t>
        </is>
      </c>
      <c r="H554" s="151" t="inlineStr">
        <is>
          <t>新建</t>
        </is>
      </c>
      <c r="I554" s="523" t="inlineStr">
        <is>
          <t>人工开挖沟槽400立方米，粗砂回填垫层15厘米，60立方米，300钢带管400米，粗砂回填管沟304立方米，C20混凝土垫层60立方米，恢复8字砖400块，拆除混凝土40立方米，恢复混凝土40立方米，总概算23.5万元。</t>
        </is>
      </c>
      <c r="J554" s="151">
        <f>K554+L554+M554</f>
        <v/>
      </c>
      <c r="K554" s="205" t="n">
        <v>23.5</v>
      </c>
      <c r="L554" s="151" t="n"/>
      <c r="M554" s="151" t="n"/>
      <c r="N554" s="523" t="inlineStr">
        <is>
          <t>通过建设道路硬化项目，解决集镇安置点113户467人污水堵塞问题，改善群众生产生活条件提供便利，有效解决人居环境脏乱差问题，村容村貌得到提升。</t>
        </is>
      </c>
      <c r="O554" s="523" t="n"/>
      <c r="P554" s="205" t="n">
        <v>467</v>
      </c>
      <c r="Q554" s="151" t="inlineStr">
        <is>
          <t>否</t>
        </is>
      </c>
      <c r="R554" s="151" t="inlineStr">
        <is>
          <t>是</t>
        </is>
      </c>
      <c r="S554" s="151" t="inlineStr">
        <is>
          <t>否</t>
        </is>
      </c>
      <c r="T554" s="151" t="inlineStr">
        <is>
          <t>会泽县发展和改革局</t>
        </is>
      </c>
      <c r="U554" s="151" t="inlineStr">
        <is>
          <t>上村乡人民政府</t>
        </is>
      </c>
      <c r="V554" s="151" t="inlineStr">
        <is>
          <t>是</t>
        </is>
      </c>
      <c r="W554" s="568" t="n">
        <v>46082</v>
      </c>
      <c r="X554" s="569" t="n">
        <v>46387</v>
      </c>
      <c r="Y554" s="151" t="n"/>
      <c r="Z554" s="544" t="n"/>
    </row>
    <row r="555" ht="208" customFormat="1" customHeight="1" s="507">
      <c r="A555" s="151" t="n">
        <v>273</v>
      </c>
      <c r="B555" s="151" t="inlineStr">
        <is>
          <t>乡村建设行动</t>
        </is>
      </c>
      <c r="C555" s="151" t="inlineStr">
        <is>
          <t>农村基础设施</t>
        </is>
      </c>
      <c r="D555" s="151" t="inlineStr">
        <is>
          <t>基础设施建设</t>
        </is>
      </c>
      <c r="E555" s="151" t="inlineStr">
        <is>
          <t>会泽县大海乡2026年以工代赈项目</t>
        </is>
      </c>
      <c r="F555" s="151" t="inlineStr">
        <is>
          <t>大海乡</t>
        </is>
      </c>
      <c r="G555" s="151" t="inlineStr">
        <is>
          <t>坪箐村</t>
        </is>
      </c>
      <c r="H555" s="151" t="inlineStr">
        <is>
          <t>改扩建</t>
        </is>
      </c>
      <c r="I555" s="523" t="inlineStr">
        <is>
          <t>硬化产业道路4.01千米，安装波形护栏2.25千米。主要建设内容为硬化产业道路两条（主线和支线），其中主线长3.96千米，支线长0.05千米，路线总长4.01千米。</t>
        </is>
      </c>
      <c r="J555" s="151" t="n">
        <v>422</v>
      </c>
      <c r="K555" s="205" t="n">
        <v>400</v>
      </c>
      <c r="L555" s="151" t="n"/>
      <c r="M555" s="151" t="n">
        <v>22</v>
      </c>
      <c r="N555" s="523" t="inlineStr">
        <is>
          <t>预计带动群众务工就业105人（其中企业失业返乡人员12人，返乡农民工61人，家庭经济困难高校毕业生5人，未就业退役军人3人，脱贫人口（含易地搬迁脱贫人口）15人，防止返贫监测对象9人）。在保障工程质量的前提下，能用人工的尽量不用机械、能用当地群众的尽量不用专业队伍，开展劳务技能培训105人，发放劳务报酬报酬203万元，占中央资金比例的50.75%。项目建成后，设置公益性岗位3个，预计每人每年发放工资9600元。</t>
        </is>
      </c>
      <c r="O555" s="523" t="inlineStr">
        <is>
          <t>预计带动群众务工就业105人。项目建成后，设置公益性岗位3个，预计每人每年发放工资9600元。</t>
        </is>
      </c>
      <c r="P555" s="205" t="n">
        <v>108</v>
      </c>
      <c r="Q555" s="151" t="inlineStr">
        <is>
          <t>否</t>
        </is>
      </c>
      <c r="R555" s="151" t="inlineStr">
        <is>
          <t>否</t>
        </is>
      </c>
      <c r="S555" s="151" t="inlineStr">
        <is>
          <t>否</t>
        </is>
      </c>
      <c r="T555" s="151" t="inlineStr">
        <is>
          <t>会泽县发展和改革局</t>
        </is>
      </c>
      <c r="U555" s="151" t="inlineStr">
        <is>
          <t>大海乡人民政府</t>
        </is>
      </c>
      <c r="V555" s="151" t="inlineStr">
        <is>
          <t>是</t>
        </is>
      </c>
      <c r="W555" s="568" t="n">
        <v>46023</v>
      </c>
      <c r="X555" s="569" t="n">
        <v>46266</v>
      </c>
      <c r="Y555" s="151" t="n"/>
      <c r="Z555" s="544" t="n"/>
    </row>
    <row r="556" ht="30" customFormat="1" customHeight="1" s="508">
      <c r="A556" s="514" t="inlineStr">
        <is>
          <t>四、易地搬迁后扶项目小计</t>
        </is>
      </c>
      <c r="B556" s="514" t="n"/>
      <c r="C556" s="514" t="n"/>
      <c r="D556" s="514" t="n"/>
      <c r="E556" s="514" t="n"/>
      <c r="F556" s="514" t="n"/>
      <c r="G556" s="514" t="n"/>
      <c r="H556" s="514" t="n"/>
      <c r="I556" s="514" t="n"/>
      <c r="J556" s="150">
        <f>K556+L556+M556</f>
        <v/>
      </c>
      <c r="K556" s="150">
        <f>SUM(K557:K560)</f>
        <v/>
      </c>
      <c r="L556" s="150">
        <f>SUM(L557:L560)</f>
        <v/>
      </c>
      <c r="M556" s="150">
        <f>SUM(M557:M560)</f>
        <v/>
      </c>
      <c r="N556" s="527" t="n"/>
      <c r="O556" s="154" t="n"/>
      <c r="P556" s="557" t="n"/>
      <c r="Q556" s="150" t="n"/>
      <c r="R556" s="150" t="n"/>
      <c r="S556" s="150" t="n"/>
      <c r="T556" s="150" t="n"/>
      <c r="U556" s="150" t="n"/>
      <c r="V556" s="150" t="n"/>
      <c r="W556" s="566" t="n"/>
      <c r="X556" s="567" t="n"/>
      <c r="Y556" s="150" t="n"/>
      <c r="Z556" s="544" t="n"/>
    </row>
    <row r="557" ht="124" customFormat="1" customHeight="1" s="507">
      <c r="A557" s="151" t="n">
        <v>1</v>
      </c>
      <c r="B557" s="151" t="inlineStr">
        <is>
          <t>易地搬迁后扶</t>
        </is>
      </c>
      <c r="C557" s="151" t="inlineStr">
        <is>
          <t>易地搬迁后扶</t>
        </is>
      </c>
      <c r="D557" s="151" t="inlineStr">
        <is>
          <t>“一站式”社区综合服务设施建设</t>
        </is>
      </c>
      <c r="E557" s="151" t="inlineStr">
        <is>
          <t>矿山镇二台坡村包谷山安置点“一站式”社区综合服务设施建设项目</t>
        </is>
      </c>
      <c r="F557" s="151" t="inlineStr">
        <is>
          <t>矿山镇</t>
        </is>
      </c>
      <c r="G557" s="151" t="inlineStr">
        <is>
          <t>二台坡村</t>
        </is>
      </c>
      <c r="H557" s="151" t="inlineStr">
        <is>
          <t>新建</t>
        </is>
      </c>
      <c r="I557" s="162" t="inlineStr">
        <is>
          <t>新建二台坡村包谷山安置点“一站式”社区综合服务设施，房屋260平方米52万元，防护栏600米、场地配套设施32万元，硬化12万元，长110米宽1米高1.5米挡土墙10万元，共计106万元。</t>
        </is>
      </c>
      <c r="J557" s="151">
        <f>K557+L557+M557</f>
        <v/>
      </c>
      <c r="K557" s="151" t="n">
        <v>53</v>
      </c>
      <c r="L557" s="151" t="n"/>
      <c r="M557" s="151" t="n">
        <v>53</v>
      </c>
      <c r="N557" s="162" t="inlineStr">
        <is>
          <t>通过建设二台坡村包谷山安置区“一站式”社区综合服务设施，提升安置区群众的生活质量，改善了安置区人居环境。项目建成后产权归矿山镇人民政府，移交给二台坡村委会管理。受益脱贫户36户116人、“三类监测对象”1户4人。</t>
        </is>
      </c>
      <c r="O557" s="162" t="inlineStr">
        <is>
          <t>服务好安置区搬迁群众。</t>
        </is>
      </c>
      <c r="P557" s="528" t="n">
        <v>139</v>
      </c>
      <c r="Q557" s="151" t="inlineStr">
        <is>
          <t>否</t>
        </is>
      </c>
      <c r="R557" s="151" t="inlineStr">
        <is>
          <t>是</t>
        </is>
      </c>
      <c r="S557" s="151" t="inlineStr">
        <is>
          <t>否</t>
        </is>
      </c>
      <c r="T557" s="151" t="inlineStr">
        <is>
          <t>会泽县发展和改革局</t>
        </is>
      </c>
      <c r="U557" s="151" t="inlineStr">
        <is>
          <t>矿山镇人民政府</t>
        </is>
      </c>
      <c r="V557" s="151" t="inlineStr">
        <is>
          <t>是</t>
        </is>
      </c>
      <c r="W557" s="568" t="n">
        <v>46023</v>
      </c>
      <c r="X557" s="569" t="n">
        <v>46387</v>
      </c>
      <c r="Y557" s="151" t="n"/>
      <c r="Z557" s="544" t="n"/>
    </row>
    <row r="558" ht="109" customFormat="1" customHeight="1" s="507">
      <c r="A558" s="151" t="n">
        <v>2</v>
      </c>
      <c r="B558" s="151" t="inlineStr">
        <is>
          <t>易地搬迁后扶</t>
        </is>
      </c>
      <c r="C558" s="151" t="inlineStr">
        <is>
          <t>易地搬迁后扶</t>
        </is>
      </c>
      <c r="D558" s="151" t="inlineStr">
        <is>
          <t>“一站式”社区综合服务设施建设</t>
        </is>
      </c>
      <c r="E558" s="151" t="inlineStr">
        <is>
          <t>田坝乡曾家湾村“一站式“社区综合服务设施建设项目</t>
        </is>
      </c>
      <c r="F558" s="151" t="inlineStr">
        <is>
          <t>田坝乡</t>
        </is>
      </c>
      <c r="G558" s="151" t="inlineStr">
        <is>
          <t>曾家湾村</t>
        </is>
      </c>
      <c r="H558" s="151" t="inlineStr">
        <is>
          <t>新建</t>
        </is>
      </c>
      <c r="I558" s="162" t="inlineStr">
        <is>
          <t>新建一站式服务中心200平方米及其他附属配套设施。</t>
        </is>
      </c>
      <c r="J558" s="151">
        <f>K558+L558+M558</f>
        <v/>
      </c>
      <c r="K558" s="151" t="n">
        <v>40</v>
      </c>
      <c r="L558" s="151" t="n"/>
      <c r="M558" s="151" t="n">
        <v>40</v>
      </c>
      <c r="N558" s="162" t="inlineStr">
        <is>
          <t>更好的服务曾家湾村420户1439名群众，服务131户573名脱贫户，激发群众内生动力，促进增收，提高生活水平，进一步增加群众就业和收入。</t>
        </is>
      </c>
      <c r="O558" s="162" t="inlineStr">
        <is>
          <t>强化服务意识，提升服务水平。</t>
        </is>
      </c>
      <c r="P558" s="528" t="n">
        <v>1739</v>
      </c>
      <c r="Q558" s="151" t="inlineStr">
        <is>
          <t>否</t>
        </is>
      </c>
      <c r="R558" s="151" t="inlineStr">
        <is>
          <t>是</t>
        </is>
      </c>
      <c r="S558" s="151" t="inlineStr">
        <is>
          <t>否</t>
        </is>
      </c>
      <c r="T558" s="151" t="inlineStr">
        <is>
          <t>会泽县发展和改革局</t>
        </is>
      </c>
      <c r="U558" s="151" t="inlineStr">
        <is>
          <t>田坝乡人民政府</t>
        </is>
      </c>
      <c r="V558" s="151" t="inlineStr">
        <is>
          <t>是</t>
        </is>
      </c>
      <c r="W558" s="568" t="n">
        <v>46023</v>
      </c>
      <c r="X558" s="569" t="n">
        <v>46296</v>
      </c>
      <c r="Y558" s="151" t="n"/>
      <c r="Z558" s="544" t="n"/>
    </row>
    <row r="559" ht="84" customFormat="1" customHeight="1" s="507">
      <c r="A559" s="151" t="n">
        <v>3</v>
      </c>
      <c r="B559" s="151" t="inlineStr">
        <is>
          <t>易地搬迁后扶</t>
        </is>
      </c>
      <c r="C559" s="151" t="inlineStr">
        <is>
          <t>易地搬迁后扶</t>
        </is>
      </c>
      <c r="D559" s="151" t="inlineStr">
        <is>
          <t>基础设施建设</t>
        </is>
      </c>
      <c r="E559" s="151" t="inlineStr">
        <is>
          <t>者海镇陶家村对门山集中安置区基础设施建设项目</t>
        </is>
      </c>
      <c r="F559" s="151" t="inlineStr">
        <is>
          <t>者海镇</t>
        </is>
      </c>
      <c r="G559" s="151" t="inlineStr">
        <is>
          <t>陶家村</t>
        </is>
      </c>
      <c r="H559" s="151" t="inlineStr">
        <is>
          <t>新建</t>
        </is>
      </c>
      <c r="I559" s="162" t="inlineStr">
        <is>
          <t>1、新建“一站式”综合服务中心1栋200平方米。2、安装8米杆太阳能路灯120盏。</t>
        </is>
      </c>
      <c r="J559" s="151">
        <f>K559+L559+M559</f>
        <v/>
      </c>
      <c r="K559" s="151" t="n">
        <v>117.5</v>
      </c>
      <c r="L559" s="151" t="n"/>
      <c r="M559" s="151" t="n">
        <v>117.5</v>
      </c>
      <c r="N559" s="162" t="inlineStr">
        <is>
          <t>通过建设“一站式”社区综合服务设施，提升安置区群众的生活质量，改善了安置区人居环境。受益脱贫户及“三类监测对象”共42户128人。</t>
        </is>
      </c>
      <c r="O559" s="162" t="inlineStr">
        <is>
          <t>服务好安置区搬迁群众。</t>
        </is>
      </c>
      <c r="P559" s="528" t="n">
        <v>128</v>
      </c>
      <c r="Q559" s="151" t="inlineStr">
        <is>
          <t>否</t>
        </is>
      </c>
      <c r="R559" s="151" t="inlineStr">
        <is>
          <t>是</t>
        </is>
      </c>
      <c r="S559" s="151" t="inlineStr">
        <is>
          <t>否</t>
        </is>
      </c>
      <c r="T559" s="151" t="inlineStr">
        <is>
          <t>会泽县发展和改革局</t>
        </is>
      </c>
      <c r="U559" s="151" t="inlineStr">
        <is>
          <t>者海镇人民政府</t>
        </is>
      </c>
      <c r="V559" s="151" t="inlineStr">
        <is>
          <t>是</t>
        </is>
      </c>
      <c r="W559" s="568" t="n">
        <v>46023</v>
      </c>
      <c r="X559" s="569" t="n">
        <v>46357</v>
      </c>
      <c r="Y559" s="151" t="n"/>
      <c r="Z559" s="544" t="n"/>
    </row>
    <row r="560" ht="100" customFormat="1" customHeight="1" s="507">
      <c r="A560" s="151" t="n">
        <v>4</v>
      </c>
      <c r="B560" s="151" t="inlineStr">
        <is>
          <t>易地搬迁后扶</t>
        </is>
      </c>
      <c r="C560" s="151" t="inlineStr">
        <is>
          <t>易地搬迁后扶</t>
        </is>
      </c>
      <c r="D560" s="151" t="inlineStr">
        <is>
          <t>易地扶贫搬迁贷款债券贴息补助</t>
        </is>
      </c>
      <c r="E560" s="151" t="inlineStr">
        <is>
          <t>会泽县2025年易地扶贫搬迁贷款贴息</t>
        </is>
      </c>
      <c r="F560" s="151" t="inlineStr">
        <is>
          <t>会泽县</t>
        </is>
      </c>
      <c r="G560" s="151" t="n"/>
      <c r="H560" s="151" t="inlineStr">
        <is>
          <t>新建</t>
        </is>
      </c>
      <c r="I560" s="162" t="inlineStr">
        <is>
          <t>会泽县2025年易地扶贫搬迁贷款贴息资金1500万元。</t>
        </is>
      </c>
      <c r="J560" s="151">
        <f>K560+L560+M560</f>
        <v/>
      </c>
      <c r="K560" s="151" t="n">
        <v>1500</v>
      </c>
      <c r="L560" s="151" t="n"/>
      <c r="M560" s="151" t="n"/>
      <c r="N560" s="162" t="inlineStr">
        <is>
          <t>解决易地扶贫搬迁贷款贴息资金1500万元。</t>
        </is>
      </c>
      <c r="O560" s="162" t="inlineStr">
        <is>
          <t>易地扶贫搬迁贷款贴息</t>
        </is>
      </c>
      <c r="P560" s="528" t="n"/>
      <c r="Q560" s="151" t="inlineStr">
        <is>
          <t>否</t>
        </is>
      </c>
      <c r="R560" s="151" t="inlineStr">
        <is>
          <t>是</t>
        </is>
      </c>
      <c r="S560" s="151" t="inlineStr">
        <is>
          <t>否</t>
        </is>
      </c>
      <c r="T560" s="151" t="inlineStr">
        <is>
          <t>会泽县发展和改革局</t>
        </is>
      </c>
      <c r="U560" s="151" t="inlineStr">
        <is>
          <t>会泽县发展和改革局</t>
        </is>
      </c>
      <c r="V560" s="151" t="inlineStr">
        <is>
          <t>是</t>
        </is>
      </c>
      <c r="W560" s="568" t="n">
        <v>46023</v>
      </c>
      <c r="X560" s="569" t="n">
        <v>46387</v>
      </c>
      <c r="Y560" s="151" t="n"/>
      <c r="Z560" s="544" t="n"/>
    </row>
    <row r="561" ht="30" customFormat="1" customHeight="1" s="508">
      <c r="A561" s="514" t="inlineStr">
        <is>
          <t>五、巩固三保障成果项目小计</t>
        </is>
      </c>
      <c r="B561" s="514" t="n"/>
      <c r="C561" s="514" t="n"/>
      <c r="D561" s="514" t="n"/>
      <c r="E561" s="514" t="n"/>
      <c r="F561" s="514" t="n"/>
      <c r="G561" s="514" t="n"/>
      <c r="H561" s="514" t="n"/>
      <c r="I561" s="514" t="n"/>
      <c r="J561" s="150">
        <f>K561+L561+M561</f>
        <v/>
      </c>
      <c r="K561" s="150">
        <f>SUM(K562:K563)</f>
        <v/>
      </c>
      <c r="L561" s="150">
        <f>SUM(L562:L563)</f>
        <v/>
      </c>
      <c r="M561" s="150">
        <f>SUM(M562:M563)</f>
        <v/>
      </c>
      <c r="N561" s="167" t="n"/>
      <c r="O561" s="154" t="n"/>
      <c r="P561" s="557" t="n"/>
      <c r="Q561" s="150" t="n"/>
      <c r="R561" s="150" t="n"/>
      <c r="S561" s="150" t="n"/>
      <c r="T561" s="150" t="n"/>
      <c r="U561" s="150" t="n"/>
      <c r="V561" s="150" t="n"/>
      <c r="W561" s="566" t="n"/>
      <c r="X561" s="567" t="n"/>
      <c r="Y561" s="150" t="n"/>
      <c r="Z561" s="544" t="n"/>
    </row>
    <row r="562" ht="136" customFormat="1" customHeight="1" s="507">
      <c r="A562" s="151" t="n">
        <v>1</v>
      </c>
      <c r="B562" s="151" t="inlineStr">
        <is>
          <t>巩固三保障成果</t>
        </is>
      </c>
      <c r="C562" s="151" t="inlineStr">
        <is>
          <t>住房</t>
        </is>
      </c>
      <c r="D562" s="151" t="inlineStr">
        <is>
          <t>农村危房改造等农房改造</t>
        </is>
      </c>
      <c r="E562" s="151" t="inlineStr">
        <is>
          <t>宝云街道泽瑞社区村容村貌提升整治项目</t>
        </is>
      </c>
      <c r="F562" s="151" t="inlineStr">
        <is>
          <t>宝云街道</t>
        </is>
      </c>
      <c r="G562" s="151" t="inlineStr">
        <is>
          <t>泽瑞社区</t>
        </is>
      </c>
      <c r="H562" s="151" t="inlineStr">
        <is>
          <t>新建</t>
        </is>
      </c>
      <c r="I562" s="162" t="inlineStr">
        <is>
          <t>1.泽瑞社区后山挡墙需安装500余米安全护栏，解决存在出行安全隐患问题；2.第9幢房顶因防水出现问题需做屋顶修复600平方米。</t>
        </is>
      </c>
      <c r="J562" s="151">
        <f>K562+L562+M562</f>
        <v/>
      </c>
      <c r="K562" s="151" t="n">
        <v>35</v>
      </c>
      <c r="L562" s="151" t="n"/>
      <c r="M562" s="151" t="n"/>
      <c r="N562" s="162" t="inlineStr">
        <is>
          <t>项目建成后，解决了老百姓出行安全隐患问题，住房安全问题，改善提升农村人居环境。受益搬迁群众908户2979人，其中脱贫户814户2698人。项目（工程）完成及时率达100%；农村人居环境改善认可度达98%以上；受益脱贫人口及监测对象满意度达98%以上。</t>
        </is>
      </c>
      <c r="O562" s="162" t="n"/>
      <c r="P562" s="528" t="n">
        <v>2979</v>
      </c>
      <c r="Q562" s="151" t="inlineStr">
        <is>
          <t>否</t>
        </is>
      </c>
      <c r="R562" s="151" t="inlineStr">
        <is>
          <t>是</t>
        </is>
      </c>
      <c r="S562" s="151" t="inlineStr">
        <is>
          <t>否</t>
        </is>
      </c>
      <c r="T562" s="151" t="inlineStr">
        <is>
          <t>会泽县发展和改革局</t>
        </is>
      </c>
      <c r="U562" s="151" t="inlineStr">
        <is>
          <t>宝云街道办事处</t>
        </is>
      </c>
      <c r="V562" s="151" t="inlineStr">
        <is>
          <t>是</t>
        </is>
      </c>
      <c r="W562" s="568" t="n">
        <v>46023</v>
      </c>
      <c r="X562" s="569" t="n">
        <v>46327</v>
      </c>
      <c r="Y562" s="151" t="n"/>
      <c r="Z562" s="544" t="n"/>
    </row>
    <row r="563" ht="101" customFormat="1" customHeight="1" s="507">
      <c r="A563" s="151" t="n">
        <v>2</v>
      </c>
      <c r="B563" s="151" t="inlineStr">
        <is>
          <t>巩固三保障成果</t>
        </is>
      </c>
      <c r="C563" s="151" t="inlineStr">
        <is>
          <t>教育</t>
        </is>
      </c>
      <c r="D563" s="151" t="inlineStr">
        <is>
          <t>享受“雨露计划”职业教育补助</t>
        </is>
      </c>
      <c r="E563" s="151" t="inlineStr">
        <is>
          <t>会泽县2026年雨露计划资助项目</t>
        </is>
      </c>
      <c r="F563" s="151" t="inlineStr">
        <is>
          <t>会泽县</t>
        </is>
      </c>
      <c r="G563" s="151" t="inlineStr">
        <is>
          <t>会泽县</t>
        </is>
      </c>
      <c r="H563" s="151" t="inlineStr">
        <is>
          <t>新建</t>
        </is>
      </c>
      <c r="I563" s="162" t="inlineStr">
        <is>
          <t>对全县就读高等职业教育1835人，就读中等职业教育1342人，就读职业高中1156人，进行雨露计划资助，计划投入资金3350.5万元。</t>
        </is>
      </c>
      <c r="J563" s="151">
        <f>K563+L563+M563</f>
        <v/>
      </c>
      <c r="K563" s="151" t="n">
        <v>3350.5</v>
      </c>
      <c r="L563" s="151" t="n"/>
      <c r="M563" s="151" t="n"/>
      <c r="N563" s="162" t="inlineStr">
        <is>
          <t>对全县就读高等职业教育2835人，就读中等职业教育1342人，就读职业高中1156人已脱贫户（含监测户）进行资助，引导全县脱贫家庭新成长劳动力接受职业教育。</t>
        </is>
      </c>
      <c r="O563" s="162" t="inlineStr">
        <is>
          <t>雨露计划补助</t>
        </is>
      </c>
      <c r="P563" s="528" t="n">
        <v>5333</v>
      </c>
      <c r="Q563" s="151" t="inlineStr">
        <is>
          <t>是</t>
        </is>
      </c>
      <c r="R563" s="151" t="inlineStr">
        <is>
          <t>否</t>
        </is>
      </c>
      <c r="S563" s="151" t="inlineStr">
        <is>
          <t>否</t>
        </is>
      </c>
      <c r="T563" s="151" t="inlineStr">
        <is>
          <t>会泽县农业农村局（雨露）</t>
        </is>
      </c>
      <c r="U563" s="151" t="inlineStr">
        <is>
          <t>会泽县教育体育局</t>
        </is>
      </c>
      <c r="V563" s="151" t="inlineStr">
        <is>
          <t>是</t>
        </is>
      </c>
      <c r="W563" s="568" t="n">
        <v>46082</v>
      </c>
      <c r="X563" s="569" t="n">
        <v>46357</v>
      </c>
      <c r="Y563" s="151" t="n"/>
      <c r="Z563" s="544" t="n"/>
    </row>
    <row r="564" ht="30" customFormat="1" customHeight="1" s="508">
      <c r="A564" s="514" t="inlineStr">
        <is>
          <t>六、乡村治理和精神文明建设项目小计</t>
        </is>
      </c>
      <c r="B564" s="514" t="n"/>
      <c r="C564" s="514" t="n"/>
      <c r="D564" s="514" t="n"/>
      <c r="E564" s="514" t="n"/>
      <c r="F564" s="514" t="n"/>
      <c r="G564" s="514" t="n"/>
      <c r="H564" s="514" t="n"/>
      <c r="I564" s="514" t="n"/>
      <c r="J564" s="150">
        <f>K564+L564+M564</f>
        <v/>
      </c>
      <c r="K564" s="150" t="n"/>
      <c r="L564" s="150" t="n"/>
      <c r="M564" s="150" t="n"/>
      <c r="N564" s="527" t="n"/>
      <c r="O564" s="154" t="n"/>
      <c r="P564" s="150" t="n"/>
      <c r="Q564" s="150" t="n"/>
      <c r="R564" s="150" t="n"/>
      <c r="S564" s="150" t="n"/>
      <c r="T564" s="150" t="n"/>
      <c r="U564" s="150" t="n"/>
      <c r="V564" s="150" t="n"/>
      <c r="W564" s="566" t="n"/>
      <c r="X564" s="567" t="n"/>
      <c r="Y564" s="150" t="n"/>
      <c r="Z564" s="544" t="n"/>
    </row>
    <row r="565" ht="30" customFormat="1" customHeight="1" s="508">
      <c r="A565" s="514" t="inlineStr">
        <is>
          <t>七、项目管理费小计</t>
        </is>
      </c>
      <c r="B565" s="514" t="n"/>
      <c r="C565" s="514" t="n"/>
      <c r="D565" s="514" t="n"/>
      <c r="E565" s="514" t="n"/>
      <c r="F565" s="514" t="n"/>
      <c r="G565" s="514" t="n"/>
      <c r="H565" s="514" t="n"/>
      <c r="I565" s="514" t="n"/>
      <c r="J565" s="150">
        <f>K565+L565+M565</f>
        <v/>
      </c>
      <c r="K565" s="150">
        <f>SUM(K566:K567)</f>
        <v/>
      </c>
      <c r="L565" s="150">
        <f>SUM(L566:L567)</f>
        <v/>
      </c>
      <c r="M565" s="150">
        <f>SUM(M566:M567)</f>
        <v/>
      </c>
      <c r="N565" s="527" t="n"/>
      <c r="O565" s="154" t="n"/>
      <c r="P565" s="150" t="n"/>
      <c r="Q565" s="150" t="n"/>
      <c r="R565" s="150" t="n"/>
      <c r="S565" s="150" t="n"/>
      <c r="T565" s="150" t="n"/>
      <c r="U565" s="150" t="n"/>
      <c r="V565" s="150" t="n"/>
      <c r="W565" s="566" t="n"/>
      <c r="X565" s="567" t="n"/>
      <c r="Y565" s="150" t="n"/>
      <c r="Z565" s="544" t="n"/>
    </row>
    <row r="566" ht="73" customFormat="1" customHeight="1" s="507">
      <c r="A566" s="151" t="n">
        <v>1</v>
      </c>
      <c r="B566" s="151" t="inlineStr">
        <is>
          <t>项目管理费</t>
        </is>
      </c>
      <c r="C566" s="151" t="inlineStr">
        <is>
          <t>项目管理费</t>
        </is>
      </c>
      <c r="D566" s="151" t="inlineStr">
        <is>
          <t>项目管理费</t>
        </is>
      </c>
      <c r="E566" s="151" t="inlineStr">
        <is>
          <t>会泽县2026年项目管理费</t>
        </is>
      </c>
      <c r="F566" s="151" t="inlineStr">
        <is>
          <t>会泽县</t>
        </is>
      </c>
      <c r="G566" s="151" t="n"/>
      <c r="H566" s="151" t="inlineStr">
        <is>
          <t>新建</t>
        </is>
      </c>
      <c r="I566" s="162" t="inlineStr">
        <is>
          <t>根据相关文件精神，提取2026年统筹整合财政涉农资金项目管理费900万元，专门用于项目前期准备和实施相关的规划编制、项目评估、检查验收、绩效评价、资金监管等经费开支。</t>
        </is>
      </c>
      <c r="J566" s="151">
        <f>K566+L566+M566</f>
        <v/>
      </c>
      <c r="K566" s="151" t="n">
        <v>900</v>
      </c>
      <c r="L566" s="151" t="n"/>
      <c r="M566" s="151" t="n"/>
      <c r="N566" s="162" t="inlineStr">
        <is>
          <t>解决2026年统筹整合财政涉农资金项目管理费900万元，确保项目顺利推进。</t>
        </is>
      </c>
      <c r="O566" s="162" t="inlineStr">
        <is>
          <t>项目管理费</t>
        </is>
      </c>
      <c r="P566" s="528" t="n"/>
      <c r="Q566" s="151" t="inlineStr">
        <is>
          <t>否</t>
        </is>
      </c>
      <c r="R566" s="151" t="inlineStr">
        <is>
          <t>否</t>
        </is>
      </c>
      <c r="S566" s="151" t="inlineStr">
        <is>
          <t>否</t>
        </is>
      </c>
      <c r="T566" s="151" t="inlineStr">
        <is>
          <t>会泽县财政局</t>
        </is>
      </c>
      <c r="U566" s="151" t="inlineStr">
        <is>
          <t>会泽县财政局</t>
        </is>
      </c>
      <c r="V566" s="151" t="inlineStr">
        <is>
          <t>是</t>
        </is>
      </c>
      <c r="W566" s="568" t="n">
        <v>46023</v>
      </c>
      <c r="X566" s="569" t="n">
        <v>46386</v>
      </c>
      <c r="Y566" s="151" t="n"/>
      <c r="Z566" s="544" t="n"/>
    </row>
    <row r="567" ht="75" customFormat="1" customHeight="1" s="507">
      <c r="A567" s="151" t="n">
        <v>2</v>
      </c>
      <c r="B567" s="151" t="inlineStr">
        <is>
          <t>项目管理费</t>
        </is>
      </c>
      <c r="C567" s="151" t="inlineStr">
        <is>
          <t>项目管理费</t>
        </is>
      </c>
      <c r="D567" s="151" t="inlineStr">
        <is>
          <t>项目管理费</t>
        </is>
      </c>
      <c r="E567" s="151" t="inlineStr">
        <is>
          <t>会泽县2026年项目管理费</t>
        </is>
      </c>
      <c r="F567" s="151" t="inlineStr">
        <is>
          <t>会泽县</t>
        </is>
      </c>
      <c r="G567" s="151" t="n"/>
      <c r="H567" s="151" t="inlineStr">
        <is>
          <t>新建</t>
        </is>
      </c>
      <c r="I567" s="162" t="inlineStr">
        <is>
          <t>根据相关文件精神，提取2026年统筹整合财政涉农资金项目管理费700万元，专门用于项目前期准备和实施相关的规划编制、项目评估、检查验收、绩效评价、资金监管等经费开支。</t>
        </is>
      </c>
      <c r="J567" s="151">
        <f>K567+L567+M567</f>
        <v/>
      </c>
      <c r="K567" s="151" t="n"/>
      <c r="L567" s="151" t="n">
        <v>700</v>
      </c>
      <c r="M567" s="151" t="n"/>
      <c r="N567" s="162" t="inlineStr">
        <is>
          <t>解决2026年统筹整合财政涉农资金项目管理费700万元，确保项目顺利推进。</t>
        </is>
      </c>
      <c r="O567" s="162" t="inlineStr">
        <is>
          <t>项目管理费</t>
        </is>
      </c>
      <c r="P567" s="528" t="n"/>
      <c r="Q567" s="151" t="inlineStr">
        <is>
          <t>否</t>
        </is>
      </c>
      <c r="R567" s="151" t="inlineStr">
        <is>
          <t>否</t>
        </is>
      </c>
      <c r="S567" s="151" t="inlineStr">
        <is>
          <t>否</t>
        </is>
      </c>
      <c r="T567" s="151" t="inlineStr">
        <is>
          <t>会泽县财政局</t>
        </is>
      </c>
      <c r="U567" s="151" t="inlineStr">
        <is>
          <t>会泽县财政局</t>
        </is>
      </c>
      <c r="V567" s="151" t="inlineStr">
        <is>
          <t>是</t>
        </is>
      </c>
      <c r="W567" s="568" t="n">
        <v>46023</v>
      </c>
      <c r="X567" s="569" t="n">
        <v>46386</v>
      </c>
      <c r="Y567" s="151" t="n"/>
      <c r="Z567" s="544" t="n"/>
    </row>
    <row r="568" ht="30" customFormat="1" customHeight="1" s="508">
      <c r="A568" s="514" t="inlineStr">
        <is>
          <t>八、其他项目小计</t>
        </is>
      </c>
      <c r="B568" s="514" t="n"/>
      <c r="C568" s="514" t="n"/>
      <c r="D568" s="514" t="n"/>
      <c r="E568" s="514" t="n"/>
      <c r="F568" s="514" t="n"/>
      <c r="G568" s="514" t="n"/>
      <c r="H568" s="514" t="n"/>
      <c r="I568" s="514" t="n"/>
      <c r="J568" s="150">
        <f>K568+L568+M568</f>
        <v/>
      </c>
      <c r="K568" s="150">
        <f>SUM(K569:K570)</f>
        <v/>
      </c>
      <c r="L568" s="150">
        <f>SUM(L569:L570)</f>
        <v/>
      </c>
      <c r="M568" s="150">
        <f>SUM(M569:M570)</f>
        <v/>
      </c>
      <c r="N568" s="527" t="n"/>
      <c r="O568" s="154" t="n"/>
      <c r="P568" s="150" t="n"/>
      <c r="Q568" s="150" t="n"/>
      <c r="R568" s="150" t="n"/>
      <c r="S568" s="150" t="n"/>
      <c r="T568" s="150" t="n"/>
      <c r="U568" s="150" t="n"/>
      <c r="V568" s="150" t="n"/>
      <c r="W568" s="566" t="n"/>
      <c r="X568" s="567" t="n"/>
      <c r="Y568" s="150" t="n"/>
      <c r="Z568" s="544" t="n"/>
    </row>
    <row r="569" ht="111" customFormat="1" customHeight="1" s="507">
      <c r="A569" s="151" t="n">
        <v>1</v>
      </c>
      <c r="B569" s="151" t="inlineStr">
        <is>
          <t>其它</t>
        </is>
      </c>
      <c r="C569" s="151" t="inlineStr">
        <is>
          <t>其它</t>
        </is>
      </c>
      <c r="D569" s="366" t="inlineStr">
        <is>
          <t>易地扶贫搬迁进城安置区水电物业减免补贴</t>
        </is>
      </c>
      <c r="E569" s="151" t="inlineStr">
        <is>
          <t>会泽县易地扶贫搬迁进城安置区水电物业减免补贴</t>
        </is>
      </c>
      <c r="F569" s="151" t="inlineStr">
        <is>
          <t>会泽县</t>
        </is>
      </c>
      <c r="G569" s="151" t="n"/>
      <c r="H569" s="151" t="inlineStr">
        <is>
          <t>新建</t>
        </is>
      </c>
      <c r="I569" s="162" t="inlineStr">
        <is>
          <t>会泽县易地扶贫搬迁进城安置区水电物业减免补贴400万元。</t>
        </is>
      </c>
      <c r="J569" s="151">
        <f>K569+L569+M569</f>
        <v/>
      </c>
      <c r="K569" s="151" t="n">
        <v>400</v>
      </c>
      <c r="L569" s="151" t="n"/>
      <c r="M569" s="151" t="n"/>
      <c r="N569" s="162" t="inlineStr">
        <is>
          <t>解决2026年会泽县易地扶贫搬迁进城安置区水电物业减免补贴400万元。</t>
        </is>
      </c>
      <c r="O569" s="162" t="n"/>
      <c r="P569" s="528" t="n"/>
      <c r="Q569" s="151" t="inlineStr">
        <is>
          <t>否</t>
        </is>
      </c>
      <c r="R569" s="151" t="inlineStr">
        <is>
          <t>是</t>
        </is>
      </c>
      <c r="S569" s="151" t="inlineStr">
        <is>
          <t>否</t>
        </is>
      </c>
      <c r="T569" s="151" t="inlineStr">
        <is>
          <t>会泽县发展和改革局</t>
        </is>
      </c>
      <c r="U569" s="151" t="inlineStr">
        <is>
          <t>会泽县发展和改革局</t>
        </is>
      </c>
      <c r="V569" s="151" t="inlineStr">
        <is>
          <t>是</t>
        </is>
      </c>
      <c r="W569" s="568" t="n">
        <v>46023</v>
      </c>
      <c r="X569" s="569" t="n">
        <v>46386</v>
      </c>
      <c r="Y569" s="151" t="n"/>
      <c r="Z569" s="544" t="n"/>
    </row>
    <row r="570" ht="122" customFormat="1" customHeight="1" s="507">
      <c r="A570" s="151" t="n">
        <v>2</v>
      </c>
      <c r="B570" s="151" t="inlineStr">
        <is>
          <t>其它</t>
        </is>
      </c>
      <c r="C570" s="151" t="inlineStr">
        <is>
          <t>其它</t>
        </is>
      </c>
      <c r="D570" s="151" t="inlineStr">
        <is>
          <t>易地扶贫搬迁贷款债券本金偿还</t>
        </is>
      </c>
      <c r="E570" s="151" t="inlineStr">
        <is>
          <t>会泽县2026年“十三五”时期规划内易地扶贫搬迁地方政府债券本金偿还</t>
        </is>
      </c>
      <c r="F570" s="151" t="inlineStr">
        <is>
          <t>会泽县</t>
        </is>
      </c>
      <c r="G570" s="151" t="n"/>
      <c r="H570" s="151" t="inlineStr">
        <is>
          <t>新建</t>
        </is>
      </c>
      <c r="I570" s="162" t="inlineStr">
        <is>
          <t>会泽县2026年“十三五”时期规划内易地扶贫搬迁地方政府债券本金偿还1000万元。</t>
        </is>
      </c>
      <c r="J570" s="151">
        <f>K570+L570+M570</f>
        <v/>
      </c>
      <c r="K570" s="151" t="n"/>
      <c r="L570" s="151" t="n">
        <v>1000</v>
      </c>
      <c r="M570" s="151" t="n"/>
      <c r="N570" s="162" t="inlineStr">
        <is>
          <t>解决“十三五”时期规划内易地扶贫搬迁地方政府债券本金偿还1000万元。</t>
        </is>
      </c>
      <c r="O570" s="162" t="n"/>
      <c r="P570" s="528" t="n"/>
      <c r="Q570" s="151" t="inlineStr">
        <is>
          <t>否</t>
        </is>
      </c>
      <c r="R570" s="151" t="inlineStr">
        <is>
          <t>是</t>
        </is>
      </c>
      <c r="S570" s="151" t="inlineStr">
        <is>
          <t>否</t>
        </is>
      </c>
      <c r="T570" s="151" t="inlineStr">
        <is>
          <t>会泽县财政局</t>
        </is>
      </c>
      <c r="U570" s="151" t="inlineStr">
        <is>
          <t>会泽县财政局</t>
        </is>
      </c>
      <c r="V570" s="151" t="inlineStr">
        <is>
          <t>是</t>
        </is>
      </c>
      <c r="W570" s="568" t="n">
        <v>46023</v>
      </c>
      <c r="X570" s="569" t="n">
        <v>46386</v>
      </c>
      <c r="Y570" s="151" t="n"/>
      <c r="Z570" s="544" t="n"/>
    </row>
  </sheetData>
  <autoFilter ref="A4:Z570"/>
  <mergeCells count="27">
    <mergeCell ref="E2:E4"/>
    <mergeCell ref="A2:A4"/>
    <mergeCell ref="C2:C4"/>
    <mergeCell ref="T2:T4"/>
    <mergeCell ref="F3:F4"/>
    <mergeCell ref="W2:W4"/>
    <mergeCell ref="O2:O4"/>
    <mergeCell ref="J2:M2"/>
    <mergeCell ref="Q2:Q4"/>
    <mergeCell ref="G3:G4"/>
    <mergeCell ref="M3:M4"/>
    <mergeCell ref="V2:V4"/>
    <mergeCell ref="R2:R4"/>
    <mergeCell ref="X2:X4"/>
    <mergeCell ref="I2:I4"/>
    <mergeCell ref="F2:G2"/>
    <mergeCell ref="U2:U4"/>
    <mergeCell ref="A1:Y1"/>
    <mergeCell ref="J3:J4"/>
    <mergeCell ref="B2:B4"/>
    <mergeCell ref="S2:S4"/>
    <mergeCell ref="D2:D4"/>
    <mergeCell ref="P2:P4"/>
    <mergeCell ref="H2:H4"/>
    <mergeCell ref="N2:N4"/>
    <mergeCell ref="Y2:Y4"/>
    <mergeCell ref="K3:L3"/>
  </mergeCells>
  <printOptions horizontalCentered="1"/>
  <pageMargins left="0.357638888888889" right="0.357638888888889" top="0.60625" bottom="0.590277777777778" header="0.5" footer="0.302777777777778"/>
  <pageSetup orientation="landscape" paperSize="8" scale="69" fitToHeight="0" horizontalDpi="600"/>
  <headerFooter>
    <oddHeader/>
    <oddFooter>&amp;C第&amp;P页，共&amp;N页</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Z173"/>
  <sheetViews>
    <sheetView topLeftCell="A15" workbookViewId="0">
      <selection activeCell="G16" sqref="G16"/>
    </sheetView>
  </sheetViews>
  <sheetFormatPr baseColWidth="8" defaultColWidth="9" defaultRowHeight="13.5"/>
  <cols>
    <col width="11.25" customWidth="1" style="1" min="10" max="10"/>
    <col width="12.375" customWidth="1" style="1" min="11" max="12"/>
    <col width="13.25" customWidth="1" style="1" min="13" max="13"/>
    <col width="12" customWidth="1" style="1" min="24" max="24"/>
  </cols>
  <sheetData>
    <row r="1" ht="51" customFormat="1" customHeight="1" s="435">
      <c r="A1" s="2" t="inlineStr">
        <is>
          <t>宣威市2026年度巩固拓展脱贫攻坚成果和乡村振兴项目库清单</t>
        </is>
      </c>
    </row>
    <row r="2" ht="15" customHeight="1" s="1">
      <c r="A2" s="436" t="inlineStr">
        <is>
          <t>序号</t>
        </is>
      </c>
      <c r="B2" s="436" t="inlineStr">
        <is>
          <t>项目类型</t>
        </is>
      </c>
      <c r="C2" s="436" t="inlineStr">
        <is>
          <t>二级项目类型</t>
        </is>
      </c>
      <c r="D2" s="436" t="inlineStr">
        <is>
          <t>项目子类型</t>
        </is>
      </c>
      <c r="E2" s="436" t="inlineStr">
        <is>
          <t>项目名称</t>
        </is>
      </c>
      <c r="F2" s="436" t="inlineStr">
        <is>
          <t>项目地点</t>
        </is>
      </c>
      <c r="G2" s="22" t="n"/>
      <c r="H2" s="436" t="inlineStr">
        <is>
          <t>建设
性质</t>
        </is>
      </c>
      <c r="I2" s="436" t="inlineStr">
        <is>
          <t>项目概要及建设主要内容</t>
        </is>
      </c>
      <c r="J2" s="572" t="inlineStr">
        <is>
          <t>项目概算总投资（万元）</t>
        </is>
      </c>
      <c r="K2" s="7" t="n"/>
      <c r="L2" s="7" t="n"/>
      <c r="M2" s="22" t="n"/>
      <c r="N2" s="436" t="inlineStr">
        <is>
          <t>项目绩效目标
（总体目标）</t>
        </is>
      </c>
      <c r="O2" s="436" t="inlineStr">
        <is>
          <t>联农带农机制</t>
        </is>
      </c>
      <c r="P2" s="436" t="inlineStr">
        <is>
          <t>预计受益人数</t>
        </is>
      </c>
      <c r="Q2" s="436" t="inlineStr">
        <is>
          <t>是否到户项目</t>
        </is>
      </c>
      <c r="R2" s="436" t="inlineStr">
        <is>
          <t>是否易地搬迁后扶项目</t>
        </is>
      </c>
      <c r="S2" s="436" t="inlineStr">
        <is>
          <t>是否劳动密集型产业</t>
        </is>
      </c>
      <c r="T2" s="436" t="inlineStr">
        <is>
          <t>项目主管部门</t>
        </is>
      </c>
      <c r="U2" s="436" t="inlineStr">
        <is>
          <t>项目实施单位</t>
        </is>
      </c>
      <c r="V2" s="436" t="inlineStr">
        <is>
          <t>是否纳入年度实施计划</t>
        </is>
      </c>
      <c r="W2" s="436" t="inlineStr">
        <is>
          <t>项目计划开工时间</t>
        </is>
      </c>
      <c r="X2" s="3" t="inlineStr">
        <is>
          <t>项目计划完工时间</t>
        </is>
      </c>
      <c r="Y2" s="3" t="inlineStr">
        <is>
          <t>县级行业主管部门审核意见</t>
        </is>
      </c>
      <c r="Z2" s="436" t="inlineStr">
        <is>
          <t>备注</t>
        </is>
      </c>
    </row>
    <row r="3" ht="15" customHeight="1" s="1">
      <c r="A3" s="4" t="n"/>
      <c r="B3" s="4" t="n"/>
      <c r="C3" s="4" t="n"/>
      <c r="D3" s="4" t="n"/>
      <c r="E3" s="4" t="n"/>
      <c r="F3" s="436" t="inlineStr">
        <is>
          <t>乡（镇）</t>
        </is>
      </c>
      <c r="G3" s="436" t="inlineStr">
        <is>
          <t>村（社区）</t>
        </is>
      </c>
      <c r="H3" s="4" t="n"/>
      <c r="I3" s="4" t="n"/>
      <c r="J3" s="572" t="inlineStr">
        <is>
          <t>小计</t>
        </is>
      </c>
      <c r="K3" s="572" t="inlineStr">
        <is>
          <t>财政衔接资金</t>
        </is>
      </c>
      <c r="L3" s="22" t="n"/>
      <c r="M3" s="572" t="inlineStr">
        <is>
          <t>其他
资金</t>
        </is>
      </c>
      <c r="N3" s="4" t="n"/>
      <c r="O3" s="4" t="n"/>
      <c r="P3" s="4" t="n"/>
      <c r="Q3" s="4" t="n"/>
      <c r="R3" s="4" t="n"/>
      <c r="S3" s="4" t="n"/>
      <c r="T3" s="4" t="n"/>
      <c r="U3" s="4" t="n"/>
      <c r="V3" s="4" t="n"/>
      <c r="W3" s="4" t="n"/>
      <c r="X3" s="4" t="n"/>
      <c r="Y3" s="4" t="n"/>
      <c r="Z3" s="4" t="n"/>
    </row>
    <row r="4" ht="28.5" customHeight="1" s="1">
      <c r="A4" s="5" t="n"/>
      <c r="B4" s="5" t="n"/>
      <c r="C4" s="5" t="n"/>
      <c r="D4" s="5" t="n"/>
      <c r="E4" s="5" t="n"/>
      <c r="F4" s="5" t="n"/>
      <c r="G4" s="5" t="n"/>
      <c r="H4" s="5" t="n"/>
      <c r="I4" s="5" t="n"/>
      <c r="J4" s="5" t="n"/>
      <c r="K4" s="572" t="inlineStr">
        <is>
          <t>中央
资金</t>
        </is>
      </c>
      <c r="L4" s="572" t="inlineStr">
        <is>
          <t>省级
资金</t>
        </is>
      </c>
      <c r="M4" s="5" t="n"/>
      <c r="N4" s="5" t="n"/>
      <c r="O4" s="5" t="n"/>
      <c r="P4" s="5" t="n"/>
      <c r="Q4" s="5" t="n"/>
      <c r="R4" s="5" t="n"/>
      <c r="S4" s="5" t="n"/>
      <c r="T4" s="5" t="n"/>
      <c r="U4" s="5" t="n"/>
      <c r="V4" s="5" t="n"/>
      <c r="W4" s="5" t="n"/>
      <c r="X4" s="5" t="n"/>
      <c r="Y4" s="5" t="n"/>
      <c r="Z4" s="5" t="n"/>
    </row>
    <row r="5">
      <c r="A5" s="6" t="inlineStr">
        <is>
          <t>合计</t>
        </is>
      </c>
      <c r="B5" s="7" t="n"/>
      <c r="C5" s="7" t="n"/>
      <c r="D5" s="7" t="n"/>
      <c r="E5" s="7" t="n"/>
      <c r="F5" s="7" t="n"/>
      <c r="G5" s="7" t="n"/>
      <c r="H5" s="7" t="n"/>
      <c r="I5" s="22" t="n"/>
      <c r="J5" s="573">
        <f>J6+J115+J113+J168+J170+J172</f>
        <v/>
      </c>
      <c r="K5" s="573">
        <f>K6+K115+K113+K168+K170+K172</f>
        <v/>
      </c>
      <c r="L5" s="573">
        <f>L6+L115+L113+L168+L170+L172</f>
        <v/>
      </c>
      <c r="M5" s="573">
        <f>M6+M115+M113+M168+M170+M172</f>
        <v/>
      </c>
      <c r="N5" s="453" t="n"/>
      <c r="O5" s="454" t="n"/>
      <c r="P5" s="455" t="n">
        <v>893234</v>
      </c>
      <c r="Q5" s="455" t="n"/>
      <c r="R5" s="455" t="n"/>
      <c r="S5" s="455" t="n"/>
      <c r="T5" s="455" t="n"/>
      <c r="U5" s="455" t="n"/>
      <c r="V5" s="459" t="n"/>
      <c r="W5" s="455" t="n"/>
      <c r="X5" s="455" t="n"/>
      <c r="Y5" s="455" t="n"/>
      <c r="Z5" s="463" t="n"/>
    </row>
    <row r="6">
      <c r="A6" s="437" t="inlineStr">
        <is>
          <t>一、产业项目小计</t>
        </is>
      </c>
      <c r="B6" s="376" t="n"/>
      <c r="C6" s="376" t="n"/>
      <c r="D6" s="376" t="n"/>
      <c r="E6" s="376" t="n"/>
      <c r="F6" s="376" t="n"/>
      <c r="G6" s="376" t="n"/>
      <c r="H6" s="376" t="n"/>
      <c r="I6" s="406" t="n"/>
      <c r="J6" s="574">
        <f>SUM(J7:J112)</f>
        <v/>
      </c>
      <c r="K6" s="574">
        <f>SUM(K7:K112)</f>
        <v/>
      </c>
      <c r="L6" s="574">
        <f>SUM(L7:L112)</f>
        <v/>
      </c>
      <c r="M6" s="574">
        <f>SUM(M7:M112)</f>
        <v/>
      </c>
      <c r="N6" s="456" t="n"/>
      <c r="O6" s="376" t="n"/>
      <c r="P6" s="376" t="n"/>
      <c r="Q6" s="376" t="n"/>
      <c r="R6" s="376" t="n"/>
      <c r="S6" s="376" t="n"/>
      <c r="T6" s="376" t="n"/>
      <c r="U6" s="376" t="n"/>
      <c r="V6" s="376" t="n"/>
      <c r="W6" s="376" t="n"/>
      <c r="X6" s="376" t="n"/>
      <c r="Y6" s="376" t="n"/>
      <c r="Z6" s="406" t="n"/>
    </row>
    <row r="7" ht="145.5" customHeight="1" s="1">
      <c r="A7" s="209" t="n">
        <v>1</v>
      </c>
      <c r="B7" s="209" t="inlineStr">
        <is>
          <t>产业发展</t>
        </is>
      </c>
      <c r="C7" s="209" t="inlineStr">
        <is>
          <t>加工流通项目</t>
        </is>
      </c>
      <c r="D7" s="209" t="inlineStr">
        <is>
          <t>加工业</t>
        </is>
      </c>
      <c r="E7" s="212" t="inlineStr">
        <is>
          <t>2026年家门口的务工车间奖补项目</t>
        </is>
      </c>
      <c r="F7" s="209" t="inlineStr">
        <is>
          <t>宣威市</t>
        </is>
      </c>
      <c r="G7" s="209" t="inlineStr">
        <is>
          <t>宣威市</t>
        </is>
      </c>
      <c r="H7" s="209" t="inlineStr">
        <is>
          <t>新建</t>
        </is>
      </c>
      <c r="I7" s="212" t="inlineStr">
        <is>
          <t>根据《宣威市“家门口的务工车间”试点第一批政策清单》，出台奖补方案，对各类符合条件的主体给予奖补。按实际申报金额兑付。</t>
        </is>
      </c>
      <c r="J7" s="209" t="n">
        <v>1000</v>
      </c>
      <c r="K7" s="209" t="n"/>
      <c r="L7" s="209" t="n">
        <v>1000</v>
      </c>
      <c r="M7" s="209" t="n"/>
      <c r="N7" s="212" t="inlineStr">
        <is>
          <t>通过项目实施，新增带动就业至少4000人以上，其中脱贫人口和监测对象不少于800人</t>
        </is>
      </c>
      <c r="O7" s="209" t="inlineStr">
        <is>
          <t>就业务工、带动生产</t>
        </is>
      </c>
      <c r="P7" s="209" t="n">
        <v>4000</v>
      </c>
      <c r="Q7" s="209" t="inlineStr">
        <is>
          <t>否</t>
        </is>
      </c>
      <c r="R7" s="209" t="inlineStr">
        <is>
          <t>否</t>
        </is>
      </c>
      <c r="S7" s="209" t="inlineStr">
        <is>
          <t>是</t>
        </is>
      </c>
      <c r="T7" s="209" t="inlineStr">
        <is>
          <t>宣威市农业农村局</t>
        </is>
      </c>
      <c r="U7" s="209" t="inlineStr">
        <is>
          <t>市直各有关单位</t>
        </is>
      </c>
      <c r="V7" s="209" t="inlineStr">
        <is>
          <t>是</t>
        </is>
      </c>
      <c r="W7" s="248" t="n">
        <v>46023</v>
      </c>
      <c r="X7" s="460" t="n">
        <v>46357</v>
      </c>
      <c r="Y7" s="464" t="inlineStr">
        <is>
          <t>同意入库</t>
        </is>
      </c>
      <c r="Z7" s="209" t="n"/>
    </row>
    <row r="8" ht="206.25" customHeight="1" s="1">
      <c r="A8" s="209" t="n">
        <v>2</v>
      </c>
      <c r="B8" s="209" t="inlineStr">
        <is>
          <t>产业发展</t>
        </is>
      </c>
      <c r="C8" s="209" t="inlineStr">
        <is>
          <t>生产项目</t>
        </is>
      </c>
      <c r="D8" s="209" t="inlineStr">
        <is>
          <t>种殖业基地</t>
        </is>
      </c>
      <c r="E8" s="212" t="inlineStr">
        <is>
          <t>2026年高原特色蔬菜产业高质量发展奖补项目</t>
        </is>
      </c>
      <c r="F8" s="209" t="inlineStr">
        <is>
          <t>宣威市</t>
        </is>
      </c>
      <c r="G8" s="209" t="inlineStr">
        <is>
          <t>宣威市</t>
        </is>
      </c>
      <c r="H8" s="209" t="inlineStr">
        <is>
          <t>新建</t>
        </is>
      </c>
      <c r="I8" s="212" t="inlineStr">
        <is>
          <t>出台宣威市高原特色蔬菜产业高质量发展奖补方案，对符合条件的蔬菜产业基地进行奖补。</t>
        </is>
      </c>
      <c r="J8" s="209" t="n">
        <v>500</v>
      </c>
      <c r="K8" s="209" t="n">
        <v>500</v>
      </c>
      <c r="L8" s="209" t="n"/>
      <c r="M8" s="209" t="n"/>
      <c r="N8" s="212" t="inlineStr">
        <is>
          <t>通过项目实施带动农户、脱贫人口及三类监测对象发展生产、带动就业，持续稳定增加收入。至少100个经营主体参与联农带农，受益群众6000户，其中脱贫人口和监测对象不少不500户。</t>
        </is>
      </c>
      <c r="O8" s="209" t="inlineStr">
        <is>
          <t>土地流转、劳务用工、订单收购</t>
        </is>
      </c>
      <c r="P8" s="209" t="n">
        <v>20000</v>
      </c>
      <c r="Q8" s="209" t="inlineStr">
        <is>
          <t>否</t>
        </is>
      </c>
      <c r="R8" s="209" t="inlineStr">
        <is>
          <t>否</t>
        </is>
      </c>
      <c r="S8" s="209" t="inlineStr">
        <is>
          <t>是</t>
        </is>
      </c>
      <c r="T8" s="209" t="inlineStr">
        <is>
          <t>宣威市农业农村局</t>
        </is>
      </c>
      <c r="U8" s="209" t="inlineStr">
        <is>
          <t>各乡镇（街道）</t>
        </is>
      </c>
      <c r="V8" s="209" t="inlineStr">
        <is>
          <t>是</t>
        </is>
      </c>
      <c r="W8" s="248" t="n">
        <v>46023</v>
      </c>
      <c r="X8" s="460" t="n">
        <v>46357</v>
      </c>
      <c r="Y8" s="464" t="inlineStr">
        <is>
          <t>同意入库</t>
        </is>
      </c>
      <c r="Z8" s="209" t="n"/>
    </row>
    <row r="9" ht="206.25" customHeight="1" s="1">
      <c r="A9" s="209" t="n">
        <v>3</v>
      </c>
      <c r="B9" s="209" t="inlineStr">
        <is>
          <t>产业发展</t>
        </is>
      </c>
      <c r="C9" s="209" t="inlineStr">
        <is>
          <t>生产项目</t>
        </is>
      </c>
      <c r="D9" s="209" t="inlineStr">
        <is>
          <t>种殖业基地</t>
        </is>
      </c>
      <c r="E9" s="212" t="inlineStr">
        <is>
          <t>2026年联农带农奖补项目</t>
        </is>
      </c>
      <c r="F9" s="209" t="inlineStr">
        <is>
          <t>宣威市</t>
        </is>
      </c>
      <c r="G9" s="209" t="inlineStr">
        <is>
          <t>宣威市</t>
        </is>
      </c>
      <c r="H9" s="209" t="inlineStr">
        <is>
          <t>新建</t>
        </is>
      </c>
      <c r="I9" s="212" t="inlineStr">
        <is>
          <t>按照《宣威市培育壮大新型农业经营主体联农带农奖补办法（试行）》执行，对符合条件的经营主体开展奖补，按实际申报金额兑付。</t>
        </is>
      </c>
      <c r="J9" s="209" t="n">
        <v>500</v>
      </c>
      <c r="K9" s="209" t="n"/>
      <c r="L9" s="209" t="n">
        <v>500</v>
      </c>
      <c r="M9" s="209" t="n"/>
      <c r="N9" s="212" t="inlineStr">
        <is>
          <t>通过项目实施带动脱贫人口及三类监测对象发展生产、带动就业，持续稳定增加收入。至少30个经营主体参与联农带农，收益群众不少于1000户，其中脱贫人口和监测对象不少不280户。</t>
        </is>
      </c>
      <c r="O9" s="209" t="inlineStr">
        <is>
          <t>土地流转、劳务用工、订单收购</t>
        </is>
      </c>
      <c r="P9" s="209" t="n">
        <v>3000</v>
      </c>
      <c r="Q9" s="209" t="inlineStr">
        <is>
          <t>否</t>
        </is>
      </c>
      <c r="R9" s="209" t="inlineStr">
        <is>
          <t>否</t>
        </is>
      </c>
      <c r="S9" s="209" t="inlineStr">
        <is>
          <t>否</t>
        </is>
      </c>
      <c r="T9" s="209" t="inlineStr">
        <is>
          <t>宣威市农业农村局</t>
        </is>
      </c>
      <c r="U9" s="209" t="inlineStr">
        <is>
          <t>各乡镇（街道）</t>
        </is>
      </c>
      <c r="V9" s="209" t="inlineStr">
        <is>
          <t>是</t>
        </is>
      </c>
      <c r="W9" s="248" t="n">
        <v>46023</v>
      </c>
      <c r="X9" s="460" t="n">
        <v>46357</v>
      </c>
      <c r="Y9" s="464" t="inlineStr">
        <is>
          <t>同意入库</t>
        </is>
      </c>
      <c r="Z9" s="209" t="n"/>
    </row>
    <row r="10" ht="277.5" customHeight="1" s="1">
      <c r="A10" s="209" t="n">
        <v>4</v>
      </c>
      <c r="B10" s="209" t="inlineStr">
        <is>
          <t>产业发展</t>
        </is>
      </c>
      <c r="C10" s="209" t="inlineStr">
        <is>
          <t>生产项目</t>
        </is>
      </c>
      <c r="D10" s="209" t="inlineStr">
        <is>
          <t>种殖业基地</t>
        </is>
      </c>
      <c r="E10" s="212" t="inlineStr">
        <is>
          <t>2025年市中药材产业高质量发展奖补项目</t>
        </is>
      </c>
      <c r="F10" s="209" t="inlineStr">
        <is>
          <t>宣威市</t>
        </is>
      </c>
      <c r="G10" s="209" t="inlineStr">
        <is>
          <t>宣威市</t>
        </is>
      </c>
      <c r="H10" s="209" t="inlineStr">
        <is>
          <t>新建</t>
        </is>
      </c>
      <c r="I10" s="212" t="inlineStr">
        <is>
          <t>按照《宣威市中药材产业高质量发展三年行动工作方案（2025—2027年）》进行奖补。</t>
        </is>
      </c>
      <c r="J10" s="209" t="n">
        <v>300</v>
      </c>
      <c r="K10" s="209" t="n"/>
      <c r="L10" s="209" t="n">
        <v>300</v>
      </c>
      <c r="M10" s="209" t="n"/>
      <c r="N10" s="212" t="inlineStr">
        <is>
          <t>通过项目实施，扎实推进全市中药材产业高质量发展，把中药材产业规模做大、品质做优，发展集种植、加工、科研、营销为一体的中药材全产业链。拓宽群众增收渠道，进一步巩固拓展脱贫攻坚成果。带动务工就业2000人以上，每人增收5000元以上。</t>
        </is>
      </c>
      <c r="O10" s="209" t="inlineStr">
        <is>
          <t>带动生产、务工就业</t>
        </is>
      </c>
      <c r="P10" s="209" t="n">
        <v>2000</v>
      </c>
      <c r="Q10" s="209" t="inlineStr">
        <is>
          <t>否</t>
        </is>
      </c>
      <c r="R10" s="209" t="inlineStr">
        <is>
          <t>否</t>
        </is>
      </c>
      <c r="S10" s="209" t="inlineStr">
        <is>
          <t>否</t>
        </is>
      </c>
      <c r="T10" s="209" t="inlineStr">
        <is>
          <t>宣威市农业农村局</t>
        </is>
      </c>
      <c r="U10" s="209" t="inlineStr">
        <is>
          <t>市农业农村局</t>
        </is>
      </c>
      <c r="V10" s="209" t="inlineStr">
        <is>
          <t>是</t>
        </is>
      </c>
      <c r="W10" s="248" t="n">
        <v>46023</v>
      </c>
      <c r="X10" s="460" t="n">
        <v>46357</v>
      </c>
      <c r="Y10" s="464" t="inlineStr">
        <is>
          <t>同意入库</t>
        </is>
      </c>
      <c r="Z10" s="209" t="n"/>
    </row>
    <row r="11" ht="121.5" customHeight="1" s="1">
      <c r="A11" s="209" t="n">
        <v>5</v>
      </c>
      <c r="B11" s="209" t="inlineStr">
        <is>
          <t>产业发展</t>
        </is>
      </c>
      <c r="C11" s="209" t="inlineStr">
        <is>
          <t>生产项目</t>
        </is>
      </c>
      <c r="D11" s="209" t="inlineStr">
        <is>
          <t>种植业基地</t>
        </is>
      </c>
      <c r="E11" s="212" t="inlineStr">
        <is>
          <t>2026年新型经营主体带动监测对象增收奖补项目</t>
        </is>
      </c>
      <c r="F11" s="209" t="inlineStr">
        <is>
          <t>宣威市</t>
        </is>
      </c>
      <c r="G11" s="209" t="inlineStr">
        <is>
          <t>宣威市</t>
        </is>
      </c>
      <c r="H11" s="209" t="inlineStr">
        <is>
          <t>新建</t>
        </is>
      </c>
      <c r="I11" s="212" t="inlineStr">
        <is>
          <t>出台具体奖补方案，对符合条件的新型农业经营主体，每带动1户监测对象增收5000元奖补3000元。</t>
        </is>
      </c>
      <c r="J11" s="209" t="n">
        <v>100</v>
      </c>
      <c r="K11" s="209" t="n"/>
      <c r="L11" s="209" t="n">
        <v>100</v>
      </c>
      <c r="M11" s="209" t="n"/>
      <c r="N11" s="212" t="inlineStr">
        <is>
          <t>通过项目实施，促进至少50个新型经营主体发展农业产业，带动至少400户监测对象户持续稳定增加收入。</t>
        </is>
      </c>
      <c r="O11" s="209" t="inlineStr">
        <is>
          <t>土地流转、带动务工就业等</t>
        </is>
      </c>
      <c r="P11" s="209" t="n">
        <v>700</v>
      </c>
      <c r="Q11" s="209" t="inlineStr">
        <is>
          <t>否</t>
        </is>
      </c>
      <c r="R11" s="209" t="inlineStr">
        <is>
          <t>否</t>
        </is>
      </c>
      <c r="S11" s="209" t="inlineStr">
        <is>
          <t>否</t>
        </is>
      </c>
      <c r="T11" s="209" t="inlineStr">
        <is>
          <t>宣威市农业农村局</t>
        </is>
      </c>
      <c r="U11" s="209" t="inlineStr">
        <is>
          <t>各乡镇（街道）</t>
        </is>
      </c>
      <c r="V11" s="209" t="inlineStr">
        <is>
          <t>是</t>
        </is>
      </c>
      <c r="W11" s="248" t="n">
        <v>46023</v>
      </c>
      <c r="X11" s="460" t="n">
        <v>46357</v>
      </c>
      <c r="Y11" s="464" t="inlineStr">
        <is>
          <t>同意入库</t>
        </is>
      </c>
      <c r="Z11" s="209" t="n"/>
    </row>
    <row r="12" ht="134.25" customHeight="1" s="1">
      <c r="A12" s="209" t="n">
        <v>6</v>
      </c>
      <c r="B12" s="209" t="inlineStr">
        <is>
          <t>产业发展</t>
        </is>
      </c>
      <c r="C12" s="209" t="inlineStr">
        <is>
          <t>生产项目</t>
        </is>
      </c>
      <c r="D12" s="209" t="inlineStr">
        <is>
          <t>种（养)殖业基地</t>
        </is>
      </c>
      <c r="E12" s="212" t="inlineStr">
        <is>
          <t>2026年富硒产业发展奖补项目</t>
        </is>
      </c>
      <c r="F12" s="209" t="inlineStr">
        <is>
          <t>宣威市</t>
        </is>
      </c>
      <c r="G12" s="209" t="inlineStr">
        <is>
          <t>宣威市</t>
        </is>
      </c>
      <c r="H12" s="209" t="inlineStr">
        <is>
          <t>新建</t>
        </is>
      </c>
      <c r="I12" s="212" t="inlineStr">
        <is>
          <t>出台宣威市富硒产业项目奖补实施方案，进行奖补。对符合条件的富硒产业基地进行奖补。</t>
        </is>
      </c>
      <c r="J12" s="209" t="n">
        <v>200</v>
      </c>
      <c r="K12" s="209" t="n"/>
      <c r="L12" s="209" t="n">
        <v>200</v>
      </c>
      <c r="M12" s="209" t="n"/>
      <c r="N12" s="212" t="inlineStr">
        <is>
          <t>通过项目实施，建设富硒产业精品示范园1个，富硒产业示范基地20个，带动脱贫户，户均增收20000元以上。</t>
        </is>
      </c>
      <c r="O12" s="209" t="inlineStr">
        <is>
          <t>土地流转、带动务工、订单收购等</t>
        </is>
      </c>
      <c r="P12" s="209" t="n">
        <v>270</v>
      </c>
      <c r="Q12" s="209" t="inlineStr">
        <is>
          <t>否</t>
        </is>
      </c>
      <c r="R12" s="209" t="inlineStr">
        <is>
          <t>否</t>
        </is>
      </c>
      <c r="S12" s="209" t="inlineStr">
        <is>
          <t>否</t>
        </is>
      </c>
      <c r="T12" s="209" t="inlineStr">
        <is>
          <t>宣威市农业农村局</t>
        </is>
      </c>
      <c r="U12" s="209" t="inlineStr">
        <is>
          <t>各乡镇（街道）</t>
        </is>
      </c>
      <c r="V12" s="209" t="inlineStr">
        <is>
          <t>是</t>
        </is>
      </c>
      <c r="W12" s="248" t="n">
        <v>46023</v>
      </c>
      <c r="X12" s="460" t="n">
        <v>46357</v>
      </c>
      <c r="Y12" s="464" t="inlineStr">
        <is>
          <t>同意入库</t>
        </is>
      </c>
      <c r="Z12" s="209" t="n"/>
    </row>
    <row r="13" ht="243" customHeight="1" s="1">
      <c r="A13" s="209" t="n">
        <v>7</v>
      </c>
      <c r="B13" s="209" t="inlineStr">
        <is>
          <t>产业发展</t>
        </is>
      </c>
      <c r="C13" s="209" t="inlineStr">
        <is>
          <t>生产项目</t>
        </is>
      </c>
      <c r="D13" s="209" t="inlineStr">
        <is>
          <t>养殖业</t>
        </is>
      </c>
      <c r="E13" s="212" t="inlineStr">
        <is>
          <t>2026年宣和猪养殖奖补项目</t>
        </is>
      </c>
      <c r="F13" s="209" t="inlineStr">
        <is>
          <t>宣威市</t>
        </is>
      </c>
      <c r="G13" s="209" t="inlineStr">
        <is>
          <t>宣威市</t>
        </is>
      </c>
      <c r="H13" s="209" t="inlineStr">
        <is>
          <t>新建</t>
        </is>
      </c>
      <c r="I13" s="212" t="inlineStr">
        <is>
          <t>出台奖补方案，对宣和猪种保种、养殖大户发展宣和猪养殖、脱贫户和监测对象养殖达到奖补条件的，分类进行奖补。</t>
        </is>
      </c>
      <c r="J13" s="209" t="n">
        <v>200</v>
      </c>
      <c r="K13" s="209" t="n"/>
      <c r="L13" s="209" t="n">
        <v>200</v>
      </c>
      <c r="M13" s="209" t="n"/>
      <c r="N13" s="212" t="inlineStr">
        <is>
          <t>通过项目实施，让宣和猪走进千家万户，真正实现“养放心猪，吃放心肉，高品质肉”，为宣威火腿提供优质火腿原料，为农户增收提供有利保障。推广宣和猪养殖5000头以上。带动至少1000户脱贫户和监测对象发展养殖业。</t>
        </is>
      </c>
      <c r="O13" s="209" t="inlineStr">
        <is>
          <t>带动发展生产、产销对接</t>
        </is>
      </c>
      <c r="P13" s="209" t="n">
        <v>5000</v>
      </c>
      <c r="Q13" s="209" t="inlineStr">
        <is>
          <t>是</t>
        </is>
      </c>
      <c r="R13" s="209" t="inlineStr">
        <is>
          <t>否</t>
        </is>
      </c>
      <c r="S13" s="209" t="inlineStr">
        <is>
          <t>否</t>
        </is>
      </c>
      <c r="T13" s="209" t="inlineStr">
        <is>
          <t>宣威市农业农村局</t>
        </is>
      </c>
      <c r="U13" s="209" t="inlineStr">
        <is>
          <t>各乡镇（街道）</t>
        </is>
      </c>
      <c r="V13" s="209" t="inlineStr">
        <is>
          <t>是</t>
        </is>
      </c>
      <c r="W13" s="248" t="n">
        <v>46023</v>
      </c>
      <c r="X13" s="460" t="n">
        <v>46357</v>
      </c>
      <c r="Y13" s="464" t="inlineStr">
        <is>
          <t>同意入库</t>
        </is>
      </c>
      <c r="Z13" s="209" t="n"/>
    </row>
    <row r="14" ht="404.25" customHeight="1" s="1">
      <c r="A14" s="209" t="n">
        <v>8</v>
      </c>
      <c r="B14" s="209" t="inlineStr">
        <is>
          <t>产业发展</t>
        </is>
      </c>
      <c r="C14" s="209" t="inlineStr">
        <is>
          <t>加工流通项目</t>
        </is>
      </c>
      <c r="D14" s="209" t="inlineStr">
        <is>
          <t>品牌打造和展销平台</t>
        </is>
      </c>
      <c r="E14" s="212" t="inlineStr">
        <is>
          <t>2026农特产品销售奖补项目</t>
        </is>
      </c>
      <c r="F14" s="209" t="inlineStr">
        <is>
          <t>宣威市</t>
        </is>
      </c>
      <c r="G14" s="209" t="inlineStr">
        <is>
          <t>宣威市</t>
        </is>
      </c>
      <c r="H14" s="209" t="inlineStr">
        <is>
          <t>新建</t>
        </is>
      </c>
      <c r="I14" s="212" t="inlineStr">
        <is>
          <t>按照《宣威市“宣威味道”品牌形象店打造实施方案》执行，对符合条件的经营主体进行奖补。</t>
        </is>
      </c>
      <c r="J14" s="209" t="n">
        <v>200</v>
      </c>
      <c r="K14" s="209" t="n"/>
      <c r="L14" s="209" t="n">
        <v>200</v>
      </c>
      <c r="M14" s="209" t="n"/>
      <c r="N14" s="212" t="inlineStr">
        <is>
          <t>通过项目实施，依托宣威火腿区域公共品牌效益，传承“宣威味道”精湛技艺，鼓励宣威人走出去，扩大“宣威味道”品牌影响力，推动宣威菜标准化规模化品牌化产业化发展，加快形成“宣威味道”特色产业体系，持续擦亮“中国火腿文化之乡”和“中国火腿美食名城”名片，助推宣威高质量发展。带动脱贫人口和三类监测对象30人以上务工，工资性收入可达70万元以上。</t>
        </is>
      </c>
      <c r="O14" s="209" t="inlineStr">
        <is>
          <t>带动生产、就业务工</t>
        </is>
      </c>
      <c r="P14" s="209" t="n">
        <v>300</v>
      </c>
      <c r="Q14" s="209" t="inlineStr">
        <is>
          <t>否</t>
        </is>
      </c>
      <c r="R14" s="209" t="inlineStr">
        <is>
          <t>否</t>
        </is>
      </c>
      <c r="S14" s="209" t="inlineStr">
        <is>
          <t>否</t>
        </is>
      </c>
      <c r="T14" s="209" t="inlineStr">
        <is>
          <t>宣威市商务局</t>
        </is>
      </c>
      <c r="U14" s="209" t="inlineStr">
        <is>
          <t>各乡镇（街道）</t>
        </is>
      </c>
      <c r="V14" s="209" t="inlineStr">
        <is>
          <t>是</t>
        </is>
      </c>
      <c r="W14" s="248" t="n">
        <v>46023</v>
      </c>
      <c r="X14" s="460" t="n">
        <v>46357</v>
      </c>
      <c r="Y14" s="464" t="inlineStr">
        <is>
          <t>同意入库</t>
        </is>
      </c>
      <c r="Z14" s="209" t="n"/>
    </row>
    <row r="15" ht="145.5" customHeight="1" s="1">
      <c r="A15" s="209" t="n">
        <v>9</v>
      </c>
      <c r="B15" s="209" t="inlineStr">
        <is>
          <t>产业发展</t>
        </is>
      </c>
      <c r="C15" s="209" t="inlineStr">
        <is>
          <t>金融保险配套项目</t>
        </is>
      </c>
      <c r="D15" s="209" t="inlineStr">
        <is>
          <t>小额贷款贴息</t>
        </is>
      </c>
      <c r="E15" s="212" t="inlineStr">
        <is>
          <t>2026年宣威市小额信贷贴息项目</t>
        </is>
      </c>
      <c r="F15" s="209" t="inlineStr">
        <is>
          <t>宣威市</t>
        </is>
      </c>
      <c r="G15" s="209" t="inlineStr">
        <is>
          <t>宣威市</t>
        </is>
      </c>
      <c r="H15" s="209" t="inlineStr">
        <is>
          <t>新建</t>
        </is>
      </c>
      <c r="I15" s="212" t="inlineStr">
        <is>
          <t>对脱贫人口及“三类监测对象”中符合条件且有贷款意愿的，应贷尽贷，贷款资金用于业发展生产。</t>
        </is>
      </c>
      <c r="J15" s="209" t="n">
        <v>800</v>
      </c>
      <c r="K15" s="209" t="n">
        <v>800</v>
      </c>
      <c r="L15" s="209" t="n"/>
      <c r="M15" s="209" t="n"/>
      <c r="N15" s="212" t="inlineStr">
        <is>
          <t>通过实施小额信贷项目，提升了农户发展生产的能力，促进4400户以上脱贫户及三类监测对象增收致富，预计发放贷款2.3亿元以上。</t>
        </is>
      </c>
      <c r="O15" s="209" t="inlineStr">
        <is>
          <t>带动生产、就业务工</t>
        </is>
      </c>
      <c r="P15" s="209" t="n">
        <v>3200</v>
      </c>
      <c r="Q15" s="209" t="inlineStr">
        <is>
          <t>是</t>
        </is>
      </c>
      <c r="R15" s="209" t="inlineStr">
        <is>
          <t>否</t>
        </is>
      </c>
      <c r="S15" s="209" t="inlineStr">
        <is>
          <t>否</t>
        </is>
      </c>
      <c r="T15" s="209" t="inlineStr">
        <is>
          <t>宣威市农业农村局</t>
        </is>
      </c>
      <c r="U15" s="209" t="inlineStr">
        <is>
          <t>各乡镇（街道）</t>
        </is>
      </c>
      <c r="V15" s="209" t="inlineStr">
        <is>
          <t>是</t>
        </is>
      </c>
      <c r="W15" s="248" t="n">
        <v>46023</v>
      </c>
      <c r="X15" s="460" t="n">
        <v>46357</v>
      </c>
      <c r="Y15" s="464" t="inlineStr">
        <is>
          <t>同意入库</t>
        </is>
      </c>
      <c r="Z15" s="209" t="n"/>
    </row>
    <row r="16" ht="409.5" customHeight="1" s="1">
      <c r="A16" s="209" t="n">
        <v>10</v>
      </c>
      <c r="B16" s="209" t="inlineStr">
        <is>
          <t>产业发展</t>
        </is>
      </c>
      <c r="C16" s="209" t="inlineStr">
        <is>
          <t>生产项目</t>
        </is>
      </c>
      <c r="D16" s="209" t="inlineStr">
        <is>
          <t>种植业基地</t>
        </is>
      </c>
      <c r="E16" s="212" t="inlineStr">
        <is>
          <t>板桥街道西边梁子蔬菜种植基地建设项目</t>
        </is>
      </c>
      <c r="F16" s="209" t="inlineStr">
        <is>
          <t>板桥街道</t>
        </is>
      </c>
      <c r="G16" s="209" t="inlineStr">
        <is>
          <t>板桥村、庄子村</t>
        </is>
      </c>
      <c r="H16" s="209" t="inlineStr">
        <is>
          <t>新建</t>
        </is>
      </c>
      <c r="I16" s="212" t="inlineStr">
        <is>
          <t>1、新建300亩蔬菜种植基地，共两个区，含：新建蔬菜钢架连体大棚总面积200000m²（约300亩），单价75元/㎡，投资150万元，大棚跨度8m，开间4m，肩高4米,主立柱（DN60*3.0mm）、防风柱（φ40*2.0mm圆管）、拱杆（φ32*1.5mm椭圆管）热镀锌钢管，13丝散射膜。含：电动卷膜器、风机、防护围栏、外排水沟、机耕路）；
2、配套安装4套水肥首部设备单价20万元/间，投资80万元；
3、350亩供水管道单价1900元/亩，投资66.5万元；
4、4个泵房单价6万元/间，投资24万元；
5、安装3座125KVA变压器单价26.5万元/个，4000m大棚区低压供电线路单价150元/米，投资139.5万元；
6、平整建棚场地350亩单价2000元/亩，投资70万元；
7、修建附属管理用房2间（采后处理），单价10万元/间，投资20万元。</t>
        </is>
      </c>
      <c r="J16" s="209" t="n">
        <v>1900</v>
      </c>
      <c r="K16" s="209" t="n">
        <v>1900</v>
      </c>
      <c r="L16" s="209" t="n"/>
      <c r="M16" s="209" t="n"/>
      <c r="N16" s="212" t="inlineStr">
        <is>
          <t>通过项目实施，建成钢架连体蔬菜大棚300亩，提升蔬菜种植品质，更好地发展当地蔬菜种植产业，促进周边300户农户稳定就业，提升受益农户满意度，壮大村集体经济。项目建成验收合格后，形成的资产归当地村委会所有，委托宣威市发展投资集团有限公司运营。每年按投入衔接资金的5%获取收益，分配方式及金额：5%的资金收益中，1%由市发投集团用于产业项目的维护管理；4%分配至各乡镇（街道）用于联农带农促增收。收益4%中的25%分配到项目所在乡镇（街道），75%根据各乡镇（街道）脱贫人口和监测对象总户数进行资金分配，分配资金由市发投集团拨付到市财政，再由市财政拨付至各乡镇（街道）。</t>
        </is>
      </c>
      <c r="O16" s="209" t="inlineStr">
        <is>
          <t>务工就业、资产收益、土地流转</t>
        </is>
      </c>
      <c r="P16" s="209" t="n">
        <v>300</v>
      </c>
      <c r="Q16" s="209" t="inlineStr">
        <is>
          <t>否</t>
        </is>
      </c>
      <c r="R16" s="209" t="inlineStr">
        <is>
          <t>否</t>
        </is>
      </c>
      <c r="S16" s="209" t="inlineStr">
        <is>
          <t>否</t>
        </is>
      </c>
      <c r="T16" s="209" t="inlineStr">
        <is>
          <t>宣威市农业农村局</t>
        </is>
      </c>
      <c r="U16" s="209" t="inlineStr">
        <is>
          <t>宣威市发展投资集团有限公司</t>
        </is>
      </c>
      <c r="V16" s="209" t="inlineStr">
        <is>
          <t>是</t>
        </is>
      </c>
      <c r="W16" s="248" t="n">
        <v>46023</v>
      </c>
      <c r="X16" s="460" t="n">
        <v>46357</v>
      </c>
      <c r="Y16" s="464" t="inlineStr">
        <is>
          <t>同意入库</t>
        </is>
      </c>
      <c r="Z16" s="209" t="n"/>
    </row>
    <row r="17" ht="409.5" customHeight="1" s="1">
      <c r="A17" s="209" t="n">
        <v>11</v>
      </c>
      <c r="B17" s="209" t="inlineStr">
        <is>
          <t>产业发展</t>
        </is>
      </c>
      <c r="C17" s="209" t="inlineStr">
        <is>
          <t>配套设施项目</t>
        </is>
      </c>
      <c r="D17" s="209" t="inlineStr">
        <is>
          <t>产业园（区）</t>
        </is>
      </c>
      <c r="E17" s="212" t="inlineStr">
        <is>
          <t>宣威虹桥蔬菜种植基地及冷库冻库配套建设项目</t>
        </is>
      </c>
      <c r="F17" s="209" t="inlineStr">
        <is>
          <t>宣威市虹桥街道</t>
        </is>
      </c>
      <c r="G17" s="209" t="inlineStr">
        <is>
          <t>虹桥街道办事处月牙居民委员会</t>
        </is>
      </c>
      <c r="H17" s="209" t="inlineStr">
        <is>
          <t>新建</t>
        </is>
      </c>
      <c r="I17" s="212" t="inlineStr">
        <is>
          <t>1、新建冷链保温库体，占地面积2928平方米，总库容28000立方（为钢结构+高等级保温夹芯板）。包括库体基础、钢结构/主体框架、保温墙体/屋面板、气密门、穿堂等。投资1000万元。
2、建设与运输车辆匹配的封闭式装卸货平台（站台高度调节板、密封门等）。投资50万元。
3.配备制冷主机、末端设备、制冷剂管路等。投资350万元。
4.配备智慧物流管理系统，实现入库、出库、移库、库存盘点、批次管理、效期管理、费用结算等全流程数字化管理。投资200万元。
5.建设相关水、电、消防等基础配套工程。投资300万元。</t>
        </is>
      </c>
      <c r="J17" s="209" t="n">
        <v>1900</v>
      </c>
      <c r="K17" s="209" t="n">
        <v>1900</v>
      </c>
      <c r="L17" s="209" t="n"/>
      <c r="M17" s="209" t="n"/>
      <c r="N17" s="212" t="inlineStr">
        <is>
          <t>通过项目实施，建成智慧物流产业园冷库一个，项目建成验收合格后，形成的资产归当地村委会所有，委托宣威市发展投资集团有限公司运营。每年按投入衔接资金的5%获取收益，分配方式及金额：5%的资金收益中，1%由市发投集团用于产业项目的维护管理；4%分配至各乡镇（街道）用于联农带农促增收。收益4%中的25%分配到项目所在乡镇（街道），75%根据各乡镇（街道）脱贫人口和监测对象总户数进行资金分配，分配资金由市发投集团拨付到市财政，再由市财政拨付至各乡镇（街道）。</t>
        </is>
      </c>
      <c r="O17" s="209" t="inlineStr">
        <is>
          <t>带动生产、就业务工</t>
        </is>
      </c>
      <c r="P17" s="209" t="n">
        <v>600</v>
      </c>
      <c r="Q17" s="209" t="inlineStr">
        <is>
          <t>否</t>
        </is>
      </c>
      <c r="R17" s="209" t="inlineStr">
        <is>
          <t>否</t>
        </is>
      </c>
      <c r="S17" s="209" t="inlineStr">
        <is>
          <t>否</t>
        </is>
      </c>
      <c r="T17" s="209" t="inlineStr">
        <is>
          <t>宣威市农业农村局</t>
        </is>
      </c>
      <c r="U17" s="209" t="inlineStr">
        <is>
          <t>宣威市发展投资集团有限公司</t>
        </is>
      </c>
      <c r="V17" s="209" t="inlineStr">
        <is>
          <t>是</t>
        </is>
      </c>
      <c r="W17" s="248" t="n">
        <v>46023</v>
      </c>
      <c r="X17" s="460" t="n">
        <v>46357</v>
      </c>
      <c r="Y17" s="464" t="inlineStr">
        <is>
          <t>同意入库</t>
        </is>
      </c>
      <c r="Z17" s="209" t="n"/>
    </row>
    <row r="18" ht="409.5" customHeight="1" s="1">
      <c r="A18" s="209" t="n">
        <v>12</v>
      </c>
      <c r="B18" s="209" t="inlineStr">
        <is>
          <t>产业发展</t>
        </is>
      </c>
      <c r="C18" s="209" t="inlineStr">
        <is>
          <t>配套设施项目</t>
        </is>
      </c>
      <c r="D18" s="209" t="inlineStr">
        <is>
          <t>产业园（区）</t>
        </is>
      </c>
      <c r="E18" s="208" t="inlineStr">
        <is>
          <t>宣威虹桥蔬菜种植基地及冷链物流配套建设项目</t>
        </is>
      </c>
      <c r="F18" s="209" t="inlineStr">
        <is>
          <t>宣威市虹桥街道</t>
        </is>
      </c>
      <c r="G18" s="209" t="inlineStr">
        <is>
          <t>虹桥街道办事处月牙居民委员会</t>
        </is>
      </c>
      <c r="H18" s="209" t="inlineStr">
        <is>
          <t>新建</t>
        </is>
      </c>
      <c r="I18" s="212" t="inlineStr">
        <is>
          <t>1、新建制冰厂，面积2928㎡包括制冰车间、立体储冰库、智能包装区、能源及设备间、装卸/办公区。投资600万元。
2、配备制冰系统，选用 2台25吨/日高效制冰机（片冰机+块冰机组合，适应多场景需求） 配套水软化处理+循环冷却系统。投资700万元。
3.配备智慧物流管理系统，实时监控 制冰效率、能耗、储冰量、光伏发电预测性维护系统。投资200万元。
4.建设相关水、电、消防等基础配套工程。投资350万元。</t>
        </is>
      </c>
      <c r="J18" s="209" t="n">
        <v>1850</v>
      </c>
      <c r="K18" s="209" t="n">
        <v>1850</v>
      </c>
      <c r="L18" s="209" t="n"/>
      <c r="M18" s="209" t="n"/>
      <c r="N18" s="212" t="inlineStr">
        <is>
          <t>通过项目实施，建成制冰厂一个，项目建成验收合格后，形成的资产归当地村委会所有，委托宣威市发展投资集团有限公司运营。每年按投入衔接资金的5%获取收益，分配方式及金额：5%的资金收益中，1%由市发投集团用于产业项目的维护管理；4%分配至各乡镇（街道）用于联农带农促增收。收益4%中的25%分配到项目所在乡镇（街道），75%根据各乡镇（街道）脱贫人口和监测对象总户数进行资金分配，分配资金由市发投集团拨付到市财政，再由市财政拨付至各乡镇（街道）。</t>
        </is>
      </c>
      <c r="O18" s="209" t="inlineStr">
        <is>
          <t>带动生产、就业务工</t>
        </is>
      </c>
      <c r="P18" s="209" t="n">
        <v>600</v>
      </c>
      <c r="Q18" s="209" t="inlineStr">
        <is>
          <t>否</t>
        </is>
      </c>
      <c r="R18" s="209" t="inlineStr">
        <is>
          <t>否</t>
        </is>
      </c>
      <c r="S18" s="209" t="inlineStr">
        <is>
          <t>否</t>
        </is>
      </c>
      <c r="T18" s="209" t="inlineStr">
        <is>
          <t>宣威市农业农村局</t>
        </is>
      </c>
      <c r="U18" s="209" t="inlineStr">
        <is>
          <t>宣威市发展投资集团有限公司</t>
        </is>
      </c>
      <c r="V18" s="209" t="inlineStr">
        <is>
          <t>是</t>
        </is>
      </c>
      <c r="W18" s="248" t="n">
        <v>46023</v>
      </c>
      <c r="X18" s="460" t="n">
        <v>46357</v>
      </c>
      <c r="Y18" s="464" t="inlineStr">
        <is>
          <t>同意入库</t>
        </is>
      </c>
      <c r="Z18" s="209" t="n"/>
    </row>
    <row r="19" ht="409.5" customHeight="1" s="1">
      <c r="A19" s="209" t="n">
        <v>13</v>
      </c>
      <c r="B19" s="209" t="inlineStr">
        <is>
          <t>产业发展</t>
        </is>
      </c>
      <c r="C19" s="212" t="inlineStr">
        <is>
          <t>加工流通项目</t>
        </is>
      </c>
      <c r="D19" s="212" t="inlineStr">
        <is>
          <t>农产品仓储保鲜冷链基础设施建设</t>
        </is>
      </c>
      <c r="E19" s="212" t="inlineStr">
        <is>
          <t>凤凰街道所乐社区所乐村蔬菜种植及仓储基地建设项目</t>
        </is>
      </c>
      <c r="F19" s="209" t="inlineStr">
        <is>
          <t>凤凰街道</t>
        </is>
      </c>
      <c r="G19" s="209" t="inlineStr">
        <is>
          <t>所乐社区</t>
        </is>
      </c>
      <c r="H19" s="210" t="inlineStr">
        <is>
          <t>新建</t>
        </is>
      </c>
      <c r="I19" s="11" t="inlineStr">
        <is>
          <t>在凤凰街道所乐社区所乐村投入950万元实施蔬菜种植及仓储基地建设项目。建设内容：1、投入资金861.5万元，新建钢架结构连体蔬菜大棚114870㎡（含：电动卷膜器、风机、场地平整、供水管网及水肥一体化设施，大棚肩高2.2m，顶高3.2m,跨度4.8m,柱间距1.1m, 棚杆（20*40*2.0mm）镀锌椭圆管，每个棚一条纵管（25*2.0），两条卡槽（0.7厚）。覆盖8丝长寿膜，75元/㎡。2、投入资金40万元，新建三面光砖体排水沟2000米，200元/m。3、投入资金48.5万元，安装DN300水泥管300m，300元/m；安装DN300波纹管300米，250元/m；安装DN500波纹管400米，350元/m；安装DN800波纹管400米，450元/m。</t>
        </is>
      </c>
      <c r="J19" s="209" t="n">
        <v>950</v>
      </c>
      <c r="K19" s="209" t="n">
        <v>950</v>
      </c>
      <c r="L19" s="209" t="n"/>
      <c r="M19" s="209" t="n"/>
      <c r="N19" s="208" t="inlineStr">
        <is>
          <t>通过项目实施，建成钢架大棚34940㎡,冷库6000m³,农产品加工厂房600㎡，分拣车间600㎡,支砌毛石混凝土挡墙500m³，场地硬化2000㎡，排水管300m。有效解决了凤凰街道所乐社区蔬菜种植及农产品加工难问题。项目建成后固定资产归所乐社区集体所有，通过租赁方式运营，预计项目年收益率为4%，即每年收益38万元，通过就近务工、土地流转和发展生产等方式，带动辖区内农户154户408人（其中脱贫户10户20人）户均增加2500元以上。</t>
        </is>
      </c>
      <c r="O19" s="209" t="inlineStr">
        <is>
          <t>土地流转、带动务工就业等</t>
        </is>
      </c>
      <c r="P19" s="209" t="n">
        <v>408</v>
      </c>
      <c r="Q19" s="209" t="inlineStr">
        <is>
          <t>否</t>
        </is>
      </c>
      <c r="R19" s="209" t="inlineStr">
        <is>
          <t>否</t>
        </is>
      </c>
      <c r="S19" s="209" t="inlineStr">
        <is>
          <t>否</t>
        </is>
      </c>
      <c r="T19" s="209" t="inlineStr">
        <is>
          <t>宣威市农业农村局</t>
        </is>
      </c>
      <c r="U19" s="209" t="inlineStr">
        <is>
          <t>凤凰街道办事处</t>
        </is>
      </c>
      <c r="V19" s="209" t="inlineStr">
        <is>
          <t>是</t>
        </is>
      </c>
      <c r="W19" s="461" t="n">
        <v>46143</v>
      </c>
      <c r="X19" s="460" t="n">
        <v>46327</v>
      </c>
      <c r="Y19" s="221" t="inlineStr">
        <is>
          <t>按照村申报镇审核的流程，村级已召开党员群众会，讨论通过项目规划，并做好动员工作，镇级已召开专题会议，同意项目申报实施，并按照项目规划做设计方案。</t>
        </is>
      </c>
      <c r="Z19" s="465" t="n"/>
    </row>
    <row r="20" ht="409.5" customHeight="1" s="1">
      <c r="A20" s="209" t="n">
        <v>14</v>
      </c>
      <c r="B20" s="312" t="inlineStr">
        <is>
          <t>产业发展</t>
        </is>
      </c>
      <c r="C20" s="312" t="inlineStr">
        <is>
          <t>生产项目</t>
        </is>
      </c>
      <c r="D20" s="312" t="inlineStr">
        <is>
          <t>生产项目种植业基地</t>
        </is>
      </c>
      <c r="E20" s="312" t="inlineStr">
        <is>
          <t>宣威市宝山镇海西村农特产品种植基地及配套设施建设项目</t>
        </is>
      </c>
      <c r="F20" s="312" t="inlineStr">
        <is>
          <t>宝山镇</t>
        </is>
      </c>
      <c r="G20" s="312" t="inlineStr">
        <is>
          <t>海西村</t>
        </is>
      </c>
      <c r="H20" s="312" t="inlineStr">
        <is>
          <t>新建</t>
        </is>
      </c>
      <c r="I20" s="445" t="inlineStr">
        <is>
          <t>新建钢架联动温室大棚及配套设施，概算投入700万元。
1、投资825.4万元，建设钢架联动温室大棚面积110055平方米（约165亩），单价75元/平方米，大棚宽8米，拱高4.5米,主立柱Φ60*2.5mm为热镀锌管，间距4m；横拉杆Φ40*1.8mm热镀锌管；辅立柱Φ25*1.8mm热镀锌管；外拱杆Φ32*1.8mm热镀锌管，间距1.33m；钢材采用镀锌材料，棚膜采用12丝散射膜，含电动卷膜器、场地平整、供水管网及水肥一体化设施等。
2、投资76万元，棚外引水供水项目。其中铺设水管PE100级ф160（1.6MPa）2027米，单价165元/米；铺设水管PE100级ф50（1.6MPa）15200米，单价28元/米。
3、投资24.6万元，建设安装冷库、制冰车间400#变压器一台及配套设施。其中：投资18.6万元，安装冷库、制冰车间400#变压器一台；投资6万元，供电铜芯线（6㎡）7500米，单价8元/米。
4、投资11.4万元，硬化场地950平方米，规格（现浇20cmC30混凝土,）,单价120元/平方米。5、投资2.6万元，砂石回填742方，单价35元/方。</t>
        </is>
      </c>
      <c r="J20" s="312" t="n">
        <v>700</v>
      </c>
      <c r="K20" s="312" t="n">
        <v>700</v>
      </c>
      <c r="L20" s="312" t="n"/>
      <c r="M20" s="312" t="n"/>
      <c r="N20" s="445" t="inlineStr">
        <is>
          <t>通过项目实施，建成宣威市宝山镇海西村农特产品产业建设项目建设基地，可流转海西、德积、太和三个行政村土地165余亩，能有效进行土地轮作，根据不同的季节种植多种粮食、蔬菜作物，提升土地产值，同时还能增加居家务工劳动力，促进群众增收。项目建成后，形成的固定资产归海西村集体所有，通过租赁合作方式运营，预计项目年收益率为4％，壮大村集体收入40万元/年。带动本辖区及覆盖周边村委会农户500户1500人（其中脱贫户67户150人，“三类监测对象”26户63人）户均增加3000元以上。</t>
        </is>
      </c>
      <c r="O20" s="312" t="inlineStr">
        <is>
          <t>土地流转、带动生产、就业务工等</t>
        </is>
      </c>
      <c r="P20" s="312" t="n">
        <v>1500</v>
      </c>
      <c r="Q20" s="312" t="inlineStr">
        <is>
          <t>否</t>
        </is>
      </c>
      <c r="R20" s="312" t="inlineStr">
        <is>
          <t>否</t>
        </is>
      </c>
      <c r="S20" s="312" t="inlineStr">
        <is>
          <t>否</t>
        </is>
      </c>
      <c r="T20" s="209" t="inlineStr">
        <is>
          <t>宣威市农业农村局</t>
        </is>
      </c>
      <c r="U20" s="312" t="inlineStr">
        <is>
          <t>宝山镇人民政府</t>
        </is>
      </c>
      <c r="V20" s="312" t="inlineStr">
        <is>
          <t>是</t>
        </is>
      </c>
      <c r="W20" s="248" t="n">
        <v>46023</v>
      </c>
      <c r="X20" s="460" t="n">
        <v>46357</v>
      </c>
      <c r="Y20" s="464" t="inlineStr">
        <is>
          <t>同意入库</t>
        </is>
      </c>
      <c r="Z20" s="209" t="inlineStr">
        <is>
          <t>特色产业</t>
        </is>
      </c>
    </row>
    <row r="21" ht="409.5" customHeight="1" s="1">
      <c r="A21" s="209" t="n">
        <v>15</v>
      </c>
      <c r="B21" s="209" t="inlineStr">
        <is>
          <t>产业发展</t>
        </is>
      </c>
      <c r="C21" s="230" t="inlineStr">
        <is>
          <t>生产项目</t>
        </is>
      </c>
      <c r="D21" s="209" t="inlineStr">
        <is>
          <t>种植业基地</t>
        </is>
      </c>
      <c r="E21" s="209" t="inlineStr">
        <is>
          <t>格宜镇龙山村蔬菜种植基地钢架连栋大棚建设项目</t>
        </is>
      </c>
      <c r="F21" s="209" t="inlineStr">
        <is>
          <t>格宜镇</t>
        </is>
      </c>
      <c r="G21" s="209" t="inlineStr">
        <is>
          <t>龙山村委会</t>
        </is>
      </c>
      <c r="H21" s="209" t="inlineStr">
        <is>
          <t>新建</t>
        </is>
      </c>
      <c r="I21" s="291" t="inlineStr">
        <is>
          <t>1、投资814万元，新建蔬菜钢架连栋大棚110000m²（约165亩），单价74元/㎡。大棚高5.5m,宽10.5m,柱间距4m,主立柱DN60*3.0mm为热锌钢管，辅立柱DN40*2.0mm为热镀锌钢管，防风柱（φ40*2.0mm圆管）为热镀锌钢管，拱杆（φ32*1.5mm椭圆管）为热镀锌钢管，13丝散射膜。含：电动卷膜器、风机、防虫网、场地平整、供水管网及水肥一体化设施，棚周边排水沟、生产道路采用土夹石铺垫长1256m*宽4m）。                                              2、其他附属设施，水沟改道需投资27万元，排水沟挡墙长304m*高2m*厚平均0.75m，长304m*高1.5m*厚平均0.75m，合计798m³，单价300元/m³，需投资23.94万元；排水涵管φ120预制水泥管30根，单价800元/根，需投资2.4万元；水沟土方回填1320m³，单价5元/m³，需投资0.66万元。</t>
        </is>
      </c>
      <c r="J21" s="296" t="n">
        <v>840</v>
      </c>
      <c r="K21" s="209" t="n">
        <v>840</v>
      </c>
      <c r="L21" s="230" t="n"/>
      <c r="M21" s="209" t="n"/>
      <c r="N21" s="302" t="inlineStr">
        <is>
          <t>通过项目实施，在村级流转177土地建设蔬菜钢架连栋大棚共计110000m²（约165亩）。项目建成后产权归龙山村委会，出租给企业使用，预计项目年收益率为5％。带动辖区内农户201户务工和土地流转费增收，户均增加8000元以上，村集体收入增加42万元。</t>
        </is>
      </c>
      <c r="O21" s="209" t="inlineStr">
        <is>
          <t>土地流转、带动务工就业</t>
        </is>
      </c>
      <c r="P21" s="209" t="n">
        <v>648</v>
      </c>
      <c r="Q21" s="209" t="inlineStr">
        <is>
          <t>否</t>
        </is>
      </c>
      <c r="R21" s="209" t="inlineStr">
        <is>
          <t>否</t>
        </is>
      </c>
      <c r="S21" s="209" t="inlineStr">
        <is>
          <t>否</t>
        </is>
      </c>
      <c r="T21" s="209" t="inlineStr">
        <is>
          <t>宣威市农业农村局</t>
        </is>
      </c>
      <c r="U21" s="209" t="inlineStr">
        <is>
          <t>格宜镇人民政府</t>
        </is>
      </c>
      <c r="V21" s="209" t="inlineStr">
        <is>
          <t>是</t>
        </is>
      </c>
      <c r="W21" s="248" t="n">
        <v>46023</v>
      </c>
      <c r="X21" s="460" t="n">
        <v>46357</v>
      </c>
      <c r="Y21" s="464" t="inlineStr">
        <is>
          <t>同意入库</t>
        </is>
      </c>
      <c r="Z21" s="209" t="inlineStr">
        <is>
          <t>特色产业</t>
        </is>
      </c>
    </row>
    <row r="22" ht="409.5" customHeight="1" s="1">
      <c r="A22" s="209" t="n">
        <v>16</v>
      </c>
      <c r="B22" s="209" t="inlineStr">
        <is>
          <t>产业发展</t>
        </is>
      </c>
      <c r="C22" s="209" t="inlineStr">
        <is>
          <t>生产项目</t>
        </is>
      </c>
      <c r="D22" s="209" t="inlineStr">
        <is>
          <t>种植业基地</t>
        </is>
      </c>
      <c r="E22" s="212" t="inlineStr">
        <is>
          <t>龙场镇龙场村平川蔬菜种植基地连体钢架大棚建设项目</t>
        </is>
      </c>
      <c r="F22" s="209" t="inlineStr">
        <is>
          <t>龙场镇</t>
        </is>
      </c>
      <c r="G22" s="209" t="inlineStr">
        <is>
          <t>龙场村委会</t>
        </is>
      </c>
      <c r="H22" s="209" t="inlineStr">
        <is>
          <t>新建</t>
        </is>
      </c>
      <c r="I22" s="212" t="inlineStr">
        <is>
          <t>投资700万元，新建蔬菜基地连体钢架大棚93312m²（约140亩），单价75元/㎡，（包含大棚主体建设，棚高5.5m,宽10.5m,柱间距4m,主立柱DN60*3.0mm为热锌钢管，辅立柱DN40*2.0mm为热镀锌钢管，防风柱（φ40*2.0mm圆管）为热镀锌钢管，拱杆（φ32*1.5mm椭圆管）为热镀锌钢管，13丝散射膜。电动卷膜器、风机、防护围栏、场地平整、供水管网及水肥一体化设施，棚外排水沟，生产道路等设施）。</t>
        </is>
      </c>
      <c r="J22" s="209" t="n">
        <v>700</v>
      </c>
      <c r="K22" s="209" t="n">
        <v>700</v>
      </c>
      <c r="L22" s="209" t="n"/>
      <c r="M22" s="209" t="n"/>
      <c r="N22" s="212" t="inlineStr">
        <is>
          <t>通过项目实施，建成蔬菜基地连体钢架大棚，推广种植特色蔬菜，提升产业附加值，带动农业产业发展，带动当地群众增收致富。项目建成后固定资产归龙场村委会所有，通过租赁方式出租给企业使用运营，预计项目年收益率为4％，每年增加村集体收入28万元。每年带动辖区内农户务工200人，（其中脱贫户和监测对象60人），带动脱贫户、监测户户增加收入5000元以上。</t>
        </is>
      </c>
      <c r="O22" s="209" t="inlineStr">
        <is>
          <t>土地流转、就业务工</t>
        </is>
      </c>
      <c r="P22" s="209" t="n">
        <v>200</v>
      </c>
      <c r="Q22" s="209" t="inlineStr">
        <is>
          <t>否</t>
        </is>
      </c>
      <c r="R22" s="209" t="inlineStr">
        <is>
          <t>否</t>
        </is>
      </c>
      <c r="S22" s="209" t="inlineStr">
        <is>
          <t>否</t>
        </is>
      </c>
      <c r="T22" s="209" t="inlineStr">
        <is>
          <t>宣威市农业农村局</t>
        </is>
      </c>
      <c r="U22" s="209" t="inlineStr">
        <is>
          <t>龙场镇人民政府</t>
        </is>
      </c>
      <c r="V22" s="209" t="inlineStr">
        <is>
          <t>是</t>
        </is>
      </c>
      <c r="W22" s="248" t="n">
        <v>46023</v>
      </c>
      <c r="X22" s="460" t="n">
        <v>46357</v>
      </c>
      <c r="Y22" s="464" t="inlineStr">
        <is>
          <t>同意入库</t>
        </is>
      </c>
      <c r="Z22" s="209" t="inlineStr">
        <is>
          <t>特色产业</t>
        </is>
      </c>
    </row>
    <row r="23" ht="409.5" customHeight="1" s="1">
      <c r="A23" s="209" t="n">
        <v>17</v>
      </c>
      <c r="B23" s="209" t="inlineStr">
        <is>
          <t>产业发展</t>
        </is>
      </c>
      <c r="C23" s="209" t="inlineStr">
        <is>
          <t>生产项目</t>
        </is>
      </c>
      <c r="D23" s="209" t="inlineStr">
        <is>
          <t>种植业基地</t>
        </is>
      </c>
      <c r="E23" s="302" t="inlineStr">
        <is>
          <t>宣威市西宁街道靖外村果蔬种植钢架连体大棚建设项目</t>
        </is>
      </c>
      <c r="F23" s="209" t="inlineStr">
        <is>
          <t>西宁街道</t>
        </is>
      </c>
      <c r="G23" s="209" t="inlineStr">
        <is>
          <t>靖外村委会</t>
        </is>
      </c>
      <c r="H23" s="209" t="inlineStr">
        <is>
          <t>新建</t>
        </is>
      </c>
      <c r="I23" s="212" t="inlineStr">
        <is>
          <t>1.投资900万元，新建果蔬钢架连体大棚120000m²（约180亩），单价75元/㎡，大棚高5.5m,宽10.5m,柱间距4m,主立柱DN60*3.0mm为热锌钢管，辅立柱DN40*2.0mm为热镀锌钢管，防风柱（φ40*2.0mm圆管）为热镀锌钢管，拱杆（φ32*1.5mm椭圆管）为热镀锌钢管，主膜（13丝散射膜）和内保温膜（10丝PO膜）需具有防滴漏、抗老化、高透光等特性，电动卷膜器、风机、防护围栏、场地平整、必要时可配置保温/遮阳系统。
   2.投资35万元，新建设大棚排水沟2334m，单价150元/m，（宽0.6m、深0.6m）(采用M7.5砂浆砌筑或C20混凝土现浇)。
   3.投资27万元，新建配套设施【包括水源工程（机井/蓄水池）、泵房、过滤系统、输水管网等】。
   4.投资18万元，新安装电力配套设施1套，架设专用电力线路、安装300kVA变压器1台、配电箱等，满足大棚照明、灌溉、控温等用电需求。</t>
        </is>
      </c>
      <c r="J23" s="209" t="n">
        <v>980</v>
      </c>
      <c r="K23" s="209" t="n">
        <v>980</v>
      </c>
      <c r="L23" s="209" t="n"/>
      <c r="M23" s="209" t="n"/>
      <c r="N23" s="302" t="inlineStr">
        <is>
          <t>通过靖外村果蔬钢架连体科技大棚建设项目的实施。项目建成后，推行社会化经营管理，引进公司经营，经营主体按年收益5%缴。可带动辖区内农户91户230人（其中，脱贫户30户105人，三类监测对象10户45人）户均增收1.5万元以上，村集体增收49万元,群众满意度90%以上。</t>
        </is>
      </c>
      <c r="O23" s="209" t="inlineStr">
        <is>
          <t>土地流转、带动务工就业等</t>
        </is>
      </c>
      <c r="P23" s="209" t="n">
        <v>230</v>
      </c>
      <c r="Q23" s="209" t="inlineStr">
        <is>
          <t>否</t>
        </is>
      </c>
      <c r="R23" s="209" t="inlineStr">
        <is>
          <t>否</t>
        </is>
      </c>
      <c r="S23" s="209" t="inlineStr">
        <is>
          <t>是</t>
        </is>
      </c>
      <c r="T23" s="209" t="inlineStr">
        <is>
          <t>宣威市农业农村局</t>
        </is>
      </c>
      <c r="U23" s="209" t="inlineStr">
        <is>
          <t>西宁街道办事处</t>
        </is>
      </c>
      <c r="V23" s="209" t="n">
        <v>2026</v>
      </c>
      <c r="W23" s="248" t="n">
        <v>46023</v>
      </c>
      <c r="X23" s="460" t="n">
        <v>46357</v>
      </c>
      <c r="Y23" s="464" t="inlineStr">
        <is>
          <t>同意入库</t>
        </is>
      </c>
      <c r="Z23" s="209" t="inlineStr">
        <is>
          <t>特色产业</t>
        </is>
      </c>
    </row>
    <row r="24" ht="409.5" customHeight="1" s="1">
      <c r="A24" s="209" t="n">
        <v>18</v>
      </c>
      <c r="B24" s="209" t="inlineStr">
        <is>
          <t>产业发展</t>
        </is>
      </c>
      <c r="C24" s="209" t="inlineStr">
        <is>
          <t>生产项目</t>
        </is>
      </c>
      <c r="D24" s="209" t="inlineStr">
        <is>
          <t>种植业基地</t>
        </is>
      </c>
      <c r="E24" s="209" t="inlineStr">
        <is>
          <t>来宾街道后夸村委会2026年钢架连体大棚蔬菜种植项目</t>
        </is>
      </c>
      <c r="F24" s="209" t="inlineStr">
        <is>
          <t>来宾街道</t>
        </is>
      </c>
      <c r="G24" s="209" t="inlineStr">
        <is>
          <t>后夸村委会</t>
        </is>
      </c>
      <c r="H24" s="209" t="inlineStr">
        <is>
          <t>新建</t>
        </is>
      </c>
      <c r="I24" s="212" t="inlineStr">
        <is>
          <t>投入资金800万元在后夸村委会老母冲建设钢架连体蔬菜大棚种植项目。
1.投入资金617.4万元，新建钢架连体蔬菜大棚82320㎡（约123.5亩），单价75元/㎡，大棚高4.5m，宽8m，φ25φ32φ60镀锌钢管，柱,间距4m，厚1.5mm/3mm十丝无滴膜，配套水肥一体化设施及灌溉管网。
2.投入资金206万元，建设产业配套基础设施，包含：①投入资金28万元，新建304不锈钢蓄水池4个400m³，单价700元/m³； ②投入资金16.6万元，砂石产业道路3320㎡，单价50元/㎡； ③投入资金20万元，新建排水沟1340m，单价150元/m（宽0.6m，深0.6m）； ④投入资金52万元，新建钢架结构仓储分拣车间433㎡，单价1200元/㎡；⑤投入资金66万元，新建冷库550m³，单价1200元/m³（含钢架结构遮雨棚、压缩机等配套设施）</t>
        </is>
      </c>
      <c r="J24" s="209" t="n">
        <v>800</v>
      </c>
      <c r="K24" s="209" t="n">
        <v>800</v>
      </c>
      <c r="L24" s="209" t="n"/>
      <c r="M24" s="209" t="n"/>
      <c r="N24" s="212" t="inlineStr">
        <is>
          <t>通过项目实施，建成来宾街道后夸村委会2026年钢架连体大棚蔬菜种植项目。项目建成后形成的固定资产归后夸村委会集体所有,拟出租给曲靖家禾农业科技有限公司使用，预计项目年收益率为6％，即48万元。带动辖区内农户168户675人（其中脱贫户13户56人，“三类监测对象”6户26人）,户均增收1.5万元以上，促进村集体年收入增加48万元。</t>
        </is>
      </c>
      <c r="O24" s="209" t="inlineStr">
        <is>
          <t>土地流转、带动生产、就业务工</t>
        </is>
      </c>
      <c r="P24" s="209" t="n">
        <v>675</v>
      </c>
      <c r="Q24" s="209" t="inlineStr">
        <is>
          <t>否</t>
        </is>
      </c>
      <c r="R24" s="209" t="inlineStr">
        <is>
          <t>否</t>
        </is>
      </c>
      <c r="S24" s="209" t="inlineStr">
        <is>
          <t>是</t>
        </is>
      </c>
      <c r="T24" s="209" t="inlineStr">
        <is>
          <t>宣威市农业农村局</t>
        </is>
      </c>
      <c r="U24" s="209" t="inlineStr">
        <is>
          <t>来宾街道办事处</t>
        </is>
      </c>
      <c r="V24" s="209" t="inlineStr">
        <is>
          <t>是</t>
        </is>
      </c>
      <c r="W24" s="248" t="n">
        <v>46023</v>
      </c>
      <c r="X24" s="460" t="n">
        <v>46357</v>
      </c>
      <c r="Y24" s="464" t="inlineStr">
        <is>
          <t>同意入库</t>
        </is>
      </c>
      <c r="Z24" s="209" t="inlineStr">
        <is>
          <t>特色产业</t>
        </is>
      </c>
    </row>
    <row r="25" ht="409.5" customHeight="1" s="1">
      <c r="A25" s="209" t="n">
        <v>19</v>
      </c>
      <c r="B25" s="209" t="inlineStr">
        <is>
          <t>产业发展</t>
        </is>
      </c>
      <c r="C25" s="209" t="inlineStr">
        <is>
          <t>生产项目</t>
        </is>
      </c>
      <c r="D25" s="209" t="inlineStr">
        <is>
          <t>种植业基地</t>
        </is>
      </c>
      <c r="E25" s="209" t="inlineStr">
        <is>
          <t>西泽乡新建村果蔬种植钢架连体大棚建设项目</t>
        </is>
      </c>
      <c r="F25" s="209" t="inlineStr">
        <is>
          <t>西泽乡</t>
        </is>
      </c>
      <c r="G25" s="209" t="inlineStr">
        <is>
          <t>新建村</t>
        </is>
      </c>
      <c r="H25" s="209" t="inlineStr">
        <is>
          <t>新建</t>
        </is>
      </c>
      <c r="I25" s="212" t="inlineStr">
        <is>
          <t>西泽乡新建村果蔬钢架连体大棚建设项目总投资为950万元，主要建设内容含：新建果蔬钢架连体大棚126665m²（约190亩），单价75元/㎡，大棚高5.5m,宽10.5m,柱间距4m,主立柱DN60*3.0mm为热锌钢管，辅立柱DN40*2.0mm为热镀锌钢管，防风柱（φ40*2.0mm圆管）为热镀锌钢管，拱杆（φ32*1.5mm椭圆管）为热镀锌钢管，13丝散射膜。含：电动卷膜器、防护围栏、场地平整、沙石产业道路、排水沟渠、供（排）水管网及水肥一体化设施。</t>
        </is>
      </c>
      <c r="J25" s="209" t="n">
        <v>700</v>
      </c>
      <c r="K25" s="209" t="n">
        <v>700</v>
      </c>
      <c r="L25" s="209" t="n"/>
      <c r="M25" s="209" t="n"/>
      <c r="N25" s="212" t="inlineStr">
        <is>
          <t>通过西泽乡新建村果蔬钢架连体大棚建设项目的实施，建成果蔬钢架连体大棚130亩，推广种植特色果蔬，提升产业附加值，带动农业产业发展，带动当地群众增收致富。项目建成后产权归新建村集体，拟出租给宣威炬垣农业有限公司管理使用，预计项目年收益率为4％，即26万元。预计可能带动周边群众长期务工60人，每人每年务工收入2万元以上；能带动周边群众短期务工120人，每人每年务工收入1万元以上，有效带动周边农户发展果蔬种植增收，受益农户农户828户2195人（其中脱贫户64户170人，三类监测对象41户110人）。</t>
        </is>
      </c>
      <c r="O25" s="209" t="inlineStr">
        <is>
          <t>土地流转、务工就业、资产收益</t>
        </is>
      </c>
      <c r="P25" s="229" t="n">
        <v>2195</v>
      </c>
      <c r="Q25" s="209" t="inlineStr">
        <is>
          <t>否</t>
        </is>
      </c>
      <c r="R25" s="209" t="inlineStr">
        <is>
          <t>否</t>
        </is>
      </c>
      <c r="S25" s="209" t="inlineStr">
        <is>
          <t>否</t>
        </is>
      </c>
      <c r="T25" s="209" t="inlineStr">
        <is>
          <t>宣威市农业农村局</t>
        </is>
      </c>
      <c r="U25" s="209" t="inlineStr">
        <is>
          <t>西泽乡人民政府</t>
        </is>
      </c>
      <c r="V25" s="209" t="inlineStr">
        <is>
          <t>是</t>
        </is>
      </c>
      <c r="W25" s="248" t="n">
        <v>46023</v>
      </c>
      <c r="X25" s="460" t="n">
        <v>46357</v>
      </c>
      <c r="Y25" s="464" t="inlineStr">
        <is>
          <t>同意入库</t>
        </is>
      </c>
      <c r="Z25" s="209" t="inlineStr">
        <is>
          <t>特色产业</t>
        </is>
      </c>
    </row>
    <row r="26" ht="308.25" customHeight="1" s="1">
      <c r="A26" s="209" t="n">
        <v>20</v>
      </c>
      <c r="B26" s="209" t="inlineStr">
        <is>
          <t>产业发展</t>
        </is>
      </c>
      <c r="C26" s="209" t="inlineStr">
        <is>
          <t>配套设施项目</t>
        </is>
      </c>
      <c r="D26" s="209" t="inlineStr">
        <is>
          <t>种植业基地</t>
        </is>
      </c>
      <c r="E26" s="209" t="inlineStr">
        <is>
          <t>复兴左所农业种植基地及产业配套项目</t>
        </is>
      </c>
      <c r="F26" s="209" t="inlineStr">
        <is>
          <t>复兴街道</t>
        </is>
      </c>
      <c r="G26" s="209" t="inlineStr">
        <is>
          <t>左所社区</t>
        </is>
      </c>
      <c r="H26" s="209" t="inlineStr">
        <is>
          <t>新建</t>
        </is>
      </c>
      <c r="I26" s="209" t="inlineStr">
        <is>
          <t>在复兴街道左所社区1组，投入600万元，建设连体钢架种植大棚98666m²，约148亩，棚高4.5m,宽8m,ø25032x 60镀锌钢管，柱间距4m,厚1.5mm/3mm十丝无滴膜。含场地平整，棚内电动卷膜器、水肥一体化设施、棚外排水沟、生产道路等配套设施，综合单价75元/m²。</t>
        </is>
      </c>
      <c r="J26" s="209" t="n">
        <v>600</v>
      </c>
      <c r="K26" s="209" t="n">
        <v>600</v>
      </c>
      <c r="L26" s="209" t="n"/>
      <c r="M26" s="209" t="n"/>
      <c r="N26" s="209" t="inlineStr">
        <is>
          <t>项目建成后固定资产左所社区集体所有，以租赁方式与农业产业公司合作，可带动辖区农户12户37人(其中脱贫户10户、三类监测对象1户）户均增收13000元/年以上，预计社区集体收入增加25万元。</t>
        </is>
      </c>
      <c r="O26" s="209" t="inlineStr">
        <is>
          <t>土地流转、带动就业务工</t>
        </is>
      </c>
      <c r="P26" s="209" t="n">
        <v>37</v>
      </c>
      <c r="Q26" s="209" t="inlineStr">
        <is>
          <t>否</t>
        </is>
      </c>
      <c r="R26" s="209" t="inlineStr">
        <is>
          <t>否</t>
        </is>
      </c>
      <c r="S26" s="209" t="inlineStr">
        <is>
          <t>否</t>
        </is>
      </c>
      <c r="T26" s="209" t="inlineStr">
        <is>
          <t>宣威市农业农村局</t>
        </is>
      </c>
      <c r="U26" s="209" t="inlineStr">
        <is>
          <t>复兴街道办事处</t>
        </is>
      </c>
      <c r="V26" s="209" t="inlineStr">
        <is>
          <t>是</t>
        </is>
      </c>
      <c r="W26" s="248" t="n">
        <v>46023</v>
      </c>
      <c r="X26" s="460" t="n">
        <v>46357</v>
      </c>
      <c r="Y26" s="464" t="inlineStr">
        <is>
          <t>同意入库</t>
        </is>
      </c>
      <c r="Z26" s="209" t="inlineStr">
        <is>
          <t>特色产业</t>
        </is>
      </c>
    </row>
    <row r="27" ht="409.5" customHeight="1" s="1">
      <c r="A27" s="209" t="n">
        <v>21</v>
      </c>
      <c r="B27" s="209" t="inlineStr">
        <is>
          <t>产业发展</t>
        </is>
      </c>
      <c r="C27" s="209" t="inlineStr">
        <is>
          <t>生产项目</t>
        </is>
      </c>
      <c r="D27" s="209" t="inlineStr">
        <is>
          <t>加工服务</t>
        </is>
      </c>
      <c r="E27" s="209" t="inlineStr">
        <is>
          <t>阿都乡蚕桑养殖基地产业融合发展项目</t>
        </is>
      </c>
      <c r="F27" s="209" t="inlineStr">
        <is>
          <t>阿都乡</t>
        </is>
      </c>
      <c r="G27" s="209" t="inlineStr">
        <is>
          <t>合庆村</t>
        </is>
      </c>
      <c r="H27" s="209" t="inlineStr">
        <is>
          <t>新建</t>
        </is>
      </c>
      <c r="I27" s="446" t="inlineStr">
        <is>
          <t>投入资金780万元，主要建设内容包含：
1、新建钢架结构生产加工厂房2000㎡，1480元/㎡，投资概算296万元；                                      2、新建砖混结构蚕室1420㎡，1700元/㎡，投资概算241万元；                             3.建设小蚕共育室80㎡，1250元/㎡，投资概算10万元；                                           4. 硬化吴家村便民桥至马勃子至黄土坡桑园道路13300㎡，长3800m，宽3.5m，C30混凝土浇筑，厚0.2m，120元/㎡，投资概算156万元；     5. 支砌毛石挡土墙2200m³，350元/m³，投资概算77万元。</t>
        </is>
      </c>
      <c r="J27" s="209" t="n">
        <v>780</v>
      </c>
      <c r="K27" s="209" t="n"/>
      <c r="L27" s="209" t="n">
        <v>780</v>
      </c>
      <c r="M27" s="209" t="n"/>
      <c r="N27" s="212" t="inlineStr">
        <is>
          <t>依托原有桑园，全面提升蚕桑产业基础设施，进一步优化蚕桑产业发展，降低生产成本，提高产业产值和附加值。通过土地流转、就近务工、发展生产等方式，项目建成固定资产归村集体所有，通过租赁运营，预计年收益率为4％，壮大村集体经济。带动农户873户2950人（其中脱贫户和监测对象72户249人）。</t>
        </is>
      </c>
      <c r="O27" s="209" t="inlineStr">
        <is>
          <t>土地流转、带动务工就业、带动生产等</t>
        </is>
      </c>
      <c r="P27" s="209" t="n">
        <v>2950</v>
      </c>
      <c r="Q27" s="209" t="inlineStr">
        <is>
          <t>否</t>
        </is>
      </c>
      <c r="R27" s="209" t="inlineStr">
        <is>
          <t>否</t>
        </is>
      </c>
      <c r="S27" s="209" t="inlineStr">
        <is>
          <t>否</t>
        </is>
      </c>
      <c r="T27" s="209" t="inlineStr">
        <is>
          <t>宣威市农业农村局</t>
        </is>
      </c>
      <c r="U27" s="209" t="inlineStr">
        <is>
          <t>阿都乡人民政府</t>
        </is>
      </c>
      <c r="V27" s="209" t="inlineStr">
        <is>
          <t>是</t>
        </is>
      </c>
      <c r="W27" s="248" t="n">
        <v>46023</v>
      </c>
      <c r="X27" s="460" t="n">
        <v>46357</v>
      </c>
      <c r="Y27" s="464" t="inlineStr">
        <is>
          <t>同意入库</t>
        </is>
      </c>
      <c r="Z27" s="209" t="inlineStr">
        <is>
          <t>特色产业</t>
        </is>
      </c>
    </row>
    <row r="28" ht="409.5" customHeight="1" s="1">
      <c r="A28" s="209" t="n">
        <v>22</v>
      </c>
      <c r="B28" s="209" t="inlineStr">
        <is>
          <t>产业发展</t>
        </is>
      </c>
      <c r="C28" s="209" t="inlineStr">
        <is>
          <t>加工流通项目</t>
        </is>
      </c>
      <c r="D28" s="209" t="inlineStr">
        <is>
          <t>农产品仓储保鲜冷链基础设施建设</t>
        </is>
      </c>
      <c r="E28" s="212" t="inlineStr">
        <is>
          <t>凤凰街道朱屯社区农业种植基地及仓储冷链设施配套项目</t>
        </is>
      </c>
      <c r="F28" s="209" t="inlineStr">
        <is>
          <t>凤凰街道</t>
        </is>
      </c>
      <c r="G28" s="209" t="inlineStr">
        <is>
          <t>朱屯社区</t>
        </is>
      </c>
      <c r="H28" s="209" t="inlineStr">
        <is>
          <t>新建</t>
        </is>
      </c>
      <c r="I28" s="212" t="inlineStr">
        <is>
          <t>在凤凰街道朱屯社区投入650万元实施冷库及仓储基地建设项目。建设内容：1、新建冷库5000立方米（含保鲜库、制冷库、存冰库及制冷设施设备1套），每立方米800元，需投入资金400万元；2、建框架结构农产品加工厂房600平方米（含基础换填、地平浇筑），每平方米1600元，需投入资金96万元；3、建钢结构分拣车间800平方米（含基础换填、地平浇筑），每平方米1300元，需投入资金104万元；4、硬化分拣场地1800平方米（含基础换填），每平方米120元，需投入资金21.6万元；5、支砌毛石混凝土挡墙200立方米，每立方米360元，需投入资金7.2万元；6、安装400千伏安变压器1台（含电杆电线、高压电览、电柜及附属设施），需投入资金21.2万元。</t>
        </is>
      </c>
      <c r="J28" s="209" t="n">
        <v>650</v>
      </c>
      <c r="K28" s="209" t="n">
        <v>650</v>
      </c>
      <c r="L28" s="209" t="n"/>
      <c r="M28" s="209" t="n"/>
      <c r="N28" s="212" t="inlineStr">
        <is>
          <t>通过建设项目，有效解决辖区劳动力就近务工。项目建成后产权归朱屯居委会，预计项目年收益率为4％，即20万元。带动辖区内农户480余户（其中脱贫户89户，“三类监测对象”6户）户均增加1500元以上，村集体收入增加20万元。</t>
        </is>
      </c>
      <c r="O28" s="209" t="inlineStr">
        <is>
          <t>土地流转、带动务工就业等</t>
        </is>
      </c>
      <c r="P28" s="209" t="n">
        <v>420</v>
      </c>
      <c r="Q28" s="209" t="inlineStr">
        <is>
          <t>是</t>
        </is>
      </c>
      <c r="R28" s="209" t="inlineStr">
        <is>
          <t>否</t>
        </is>
      </c>
      <c r="S28" s="209" t="inlineStr">
        <is>
          <t>否</t>
        </is>
      </c>
      <c r="T28" s="209" t="inlineStr">
        <is>
          <t>宣威市农业农村局</t>
        </is>
      </c>
      <c r="U28" s="209" t="inlineStr">
        <is>
          <t>凤凰街道办事处</t>
        </is>
      </c>
      <c r="V28" s="209" t="inlineStr">
        <is>
          <t>是</t>
        </is>
      </c>
      <c r="W28" s="248" t="n">
        <v>46023</v>
      </c>
      <c r="X28" s="460" t="n">
        <v>46357</v>
      </c>
      <c r="Y28" s="464" t="inlineStr">
        <is>
          <t>同意入库</t>
        </is>
      </c>
      <c r="Z28" s="209" t="inlineStr">
        <is>
          <t>特色产业</t>
        </is>
      </c>
    </row>
    <row r="29" ht="409.5" customHeight="1" s="1">
      <c r="A29" s="209" t="n">
        <v>23</v>
      </c>
      <c r="B29" s="209" t="inlineStr">
        <is>
          <t>产业发展</t>
        </is>
      </c>
      <c r="C29" s="209" t="inlineStr">
        <is>
          <t>特加工流通项目</t>
        </is>
      </c>
      <c r="D29" s="209" t="inlineStr">
        <is>
          <t>农产品仓储保鲜冷链基础设施建设</t>
        </is>
      </c>
      <c r="E29" s="212" t="inlineStr">
        <is>
          <t>板桥街道农业种植基地及仓储保鲜冷链设施建设项目</t>
        </is>
      </c>
      <c r="F29" s="209" t="inlineStr">
        <is>
          <t>板桥街道</t>
        </is>
      </c>
      <c r="G29" s="209" t="inlineStr">
        <is>
          <t>庄子社区</t>
        </is>
      </c>
      <c r="H29" s="209" t="inlineStr">
        <is>
          <t>新建</t>
        </is>
      </c>
      <c r="I29" s="212" t="inlineStr">
        <is>
          <t>在板桥街道326国道沿线投入630万元实施板桥街道智能化冷库及仓储基地建设项目。内容：                                                                                                                                       1.新建冷库5000立方米,共投入448万元。冷库部分：包括保温系统、制冷系统、电器与控制系统、操作平台及其他系统，每立方米700元，需投入资金350万元； 钢结构部分：初略估价700元/每平方，40×(30+5)×700元/每平方=98万元 (含月台)                                                                                                                      2.建钢结构分拣车间1000平方米（含基础换填、地平浇筑），每平方米1300元，需投入资金130万元；                                                                                                                                      3.硬化分拣场地2000平方米（含基础换填），每平方米140元，需投入资金28万元；                                                                                                                                                   4.安装400千伏安变压器1台（含电杆、高压电览、电柜及附属设施），需投入资金24万元。</t>
        </is>
      </c>
      <c r="J29" s="209" t="n">
        <v>630</v>
      </c>
      <c r="K29" s="209" t="n">
        <v>630</v>
      </c>
      <c r="L29" s="209" t="n"/>
      <c r="M29" s="209" t="n"/>
      <c r="N29" s="212" t="inlineStr">
        <is>
          <t>项目绩效目标：通过项目实施，建成板桥街道智能化冷库及仓储基地建设项目，促进群众增收。项目建成后固定资产归村集体所有，通过租赁合作方式运营，预计项目年收益率为4％，促进集体收入每年增加25.2万元。通过就近务工，为脱贫低收入人口及三类监测对象提供就业岗位20个，为板桥街道打造蓝莓小镇打下坚实基础。带动本辖区及覆盖周边村委会农户惠及群众500户1690人（其中脱贫户60户170人，“三类监测对象”5户10人）户均增加1000元以上。</t>
        </is>
      </c>
      <c r="O29" s="209" t="inlineStr">
        <is>
          <t>土地流转、带动务工等</t>
        </is>
      </c>
      <c r="P29" s="209" t="n">
        <v>1690</v>
      </c>
      <c r="Q29" s="209" t="inlineStr">
        <is>
          <t>否</t>
        </is>
      </c>
      <c r="R29" s="209" t="inlineStr">
        <is>
          <t>否</t>
        </is>
      </c>
      <c r="S29" s="209" t="inlineStr">
        <is>
          <t>否</t>
        </is>
      </c>
      <c r="T29" s="209" t="inlineStr">
        <is>
          <t>宣威市农业农村局</t>
        </is>
      </c>
      <c r="U29" s="209" t="inlineStr">
        <is>
          <t>板桥街道办事处</t>
        </is>
      </c>
      <c r="V29" s="209" t="inlineStr">
        <is>
          <t>是</t>
        </is>
      </c>
      <c r="W29" s="248" t="n">
        <v>46023</v>
      </c>
      <c r="X29" s="460" t="n">
        <v>46357</v>
      </c>
      <c r="Y29" s="464" t="inlineStr">
        <is>
          <t>同意入库</t>
        </is>
      </c>
      <c r="Z29" s="209" t="inlineStr">
        <is>
          <t>特色产业</t>
        </is>
      </c>
    </row>
    <row r="30" ht="409.5" customHeight="1" s="1">
      <c r="A30" s="209" t="n">
        <v>24</v>
      </c>
      <c r="B30" s="209" t="inlineStr">
        <is>
          <t>产业发展</t>
        </is>
      </c>
      <c r="C30" s="209" t="inlineStr">
        <is>
          <t>加工流通</t>
        </is>
      </c>
      <c r="D30" s="209" t="inlineStr">
        <is>
          <t>品牌打造和展销平台</t>
        </is>
      </c>
      <c r="E30" s="208" t="inlineStr">
        <is>
          <t>倘塘镇农业种植基地及交易市场建设项目</t>
        </is>
      </c>
      <c r="F30" s="209" t="inlineStr">
        <is>
          <t>倘塘镇</t>
        </is>
      </c>
      <c r="G30" s="209" t="inlineStr">
        <is>
          <t>倘塘村</t>
        </is>
      </c>
      <c r="H30" s="209" t="inlineStr">
        <is>
          <t>新建</t>
        </is>
      </c>
      <c r="I30" s="212" t="inlineStr">
        <is>
          <t>在倘塘镇倘塘村投资600万元实施倘塘镇农特产品交易市场建设项目。建设内容如下：
1.新建全框架结构农特产品交易车间3150平方米,单价1800元/平方米，投资567万元。
2.场地硬化1200平米，C30混凝土，厚20公分，单价120/平方米元，投资14.4万元。
3.铺设DN400雨污分流波纹管624米，250元/米，投资15.6万元。
4.新建钢筋混凝土化粪池1个，60立方米，单价500元/立方米，投资3万元。</t>
        </is>
      </c>
      <c r="J30" s="209" t="n">
        <v>600</v>
      </c>
      <c r="K30" s="209" t="n">
        <v>600</v>
      </c>
      <c r="L30" s="209" t="n"/>
      <c r="M30" s="209" t="n"/>
      <c r="N30" s="212" t="inlineStr">
        <is>
          <t>通过建设农特产品交易车间3150平方米，提升了农特产品的附加值，带动产业链协同发展。项目建成后产权归倘塘镇人民政府，资产移交倘塘村集体，通过租赁方式，预计项目年收益率5%，即30万元。受益群众580户1972人，（其中脱贫户201户803人，监测户20户69人）户均增收1600元。</t>
        </is>
      </c>
      <c r="O30" s="209" t="inlineStr">
        <is>
          <t>带动务工就业、收益分配等</t>
        </is>
      </c>
      <c r="P30" s="209" t="n">
        <v>1972</v>
      </c>
      <c r="Q30" s="209" t="inlineStr">
        <is>
          <t>否</t>
        </is>
      </c>
      <c r="R30" s="209" t="inlineStr">
        <is>
          <t>是</t>
        </is>
      </c>
      <c r="S30" s="209" t="inlineStr">
        <is>
          <t>否</t>
        </is>
      </c>
      <c r="T30" s="209" t="inlineStr">
        <is>
          <t>宣威市农业农村局</t>
        </is>
      </c>
      <c r="U30" s="209" t="inlineStr">
        <is>
          <t>倘塘镇人民政府</t>
        </is>
      </c>
      <c r="V30" s="209" t="inlineStr">
        <is>
          <t>是</t>
        </is>
      </c>
      <c r="W30" s="248" t="n">
        <v>46023</v>
      </c>
      <c r="X30" s="460" t="n">
        <v>46357</v>
      </c>
      <c r="Y30" s="464" t="inlineStr">
        <is>
          <t>同意入库</t>
        </is>
      </c>
      <c r="Z30" s="209" t="inlineStr">
        <is>
          <t>特色产业</t>
        </is>
      </c>
    </row>
    <row r="31" ht="409.5" customHeight="1" s="1">
      <c r="A31" s="209" t="n">
        <v>25</v>
      </c>
      <c r="B31" s="438" t="inlineStr">
        <is>
          <t>产业发展</t>
        </is>
      </c>
      <c r="C31" s="438" t="inlineStr">
        <is>
          <t>加工流通项目</t>
        </is>
      </c>
      <c r="D31" s="438" t="inlineStr">
        <is>
          <t>加工业</t>
        </is>
      </c>
      <c r="E31" s="440" t="inlineStr">
        <is>
          <t>得禄乡冒水井蔬菜种植及腌制菜加工厂建设项目</t>
        </is>
      </c>
      <c r="F31" s="438" t="inlineStr">
        <is>
          <t>得禄乡</t>
        </is>
      </c>
      <c r="G31" s="438" t="inlineStr">
        <is>
          <t>迭那村</t>
        </is>
      </c>
      <c r="H31" s="438" t="inlineStr">
        <is>
          <t>新建</t>
        </is>
      </c>
      <c r="I31" s="447" t="inlineStr">
        <is>
          <t>投入500万元建设得禄乡冒水井腌制菜加工厂,建设内容：
1.投入248万元新建钢结构腌制菜加工车间1127平方米，高6米，（含按照食品生产标准对厂房的初加工车间、腌制车间、包装间等需要采用洁净板分隔处理，达到抗菌防潮防腐）,单价2200元/平方米。
2.投入61万元新建产品研发及配套用房320平方米,混凝土框架结构2层，层高3.6米，单价1900元/平方米。
3.投入111万元建设室外附属工程。包括投入13万元进行场地填方7000方，借土回填，分层碾压，单价18.6元/方；投入16万元建设毛石挡土墙500方，单价320元/方；投入24万元硬化厂区场地2000平方米，单价120元/平方米；投资23万元建设排水管网600m、检查井及化粪池；投入5万元建设50立方米钢筋混凝土蓄水池，单价1000元/立方米；投资30万元安装变压器1台及相应线路；
4.投入80万元建设原材料冷库及成品冷库。包括在腌制菜车间内投入40万元建设原材料冷库800立方米，单价500元/立方米；投入40万元建设成品冷库800立方米，单价500元/立方米。</t>
        </is>
      </c>
      <c r="J31" s="438" t="n">
        <v>500</v>
      </c>
      <c r="K31" s="438" t="n">
        <v>500</v>
      </c>
      <c r="L31" s="438" t="n"/>
      <c r="M31" s="438" t="n"/>
      <c r="N31" s="212" t="inlineStr">
        <is>
          <t>通过项目实施，建成得禄乡冒水井腌制菜加工厂项目，提升得禄乡腌制菜产业、促进农户增收。项目建成后固定资产归迭那村所有，预计项目年收益率为4％，户均增加2500元，促进村集体收入增加22万元。通过就近务工/发展生产方式，带动辖区内农户600余户，（其中脱贫户和监测对象50余户）。</t>
        </is>
      </c>
      <c r="O31" s="438" t="inlineStr">
        <is>
          <t>带动生产、带动务工</t>
        </is>
      </c>
      <c r="P31" s="438" t="n">
        <v>1500</v>
      </c>
      <c r="Q31" s="438" t="inlineStr">
        <is>
          <t>否</t>
        </is>
      </c>
      <c r="R31" s="438" t="inlineStr">
        <is>
          <t>否</t>
        </is>
      </c>
      <c r="S31" s="438" t="inlineStr">
        <is>
          <t>否</t>
        </is>
      </c>
      <c r="T31" s="209" t="inlineStr">
        <is>
          <t>宣威市农业农村局</t>
        </is>
      </c>
      <c r="U31" s="438" t="inlineStr">
        <is>
          <t>得禄乡人民政府</t>
        </is>
      </c>
      <c r="V31" s="438" t="inlineStr">
        <is>
          <t>是</t>
        </is>
      </c>
      <c r="W31" s="248" t="n">
        <v>46023</v>
      </c>
      <c r="X31" s="460" t="n">
        <v>46357</v>
      </c>
      <c r="Y31" s="464" t="inlineStr">
        <is>
          <t>同意入库</t>
        </is>
      </c>
      <c r="Z31" s="209" t="inlineStr">
        <is>
          <t>特色产业</t>
        </is>
      </c>
    </row>
    <row r="32" ht="409.5" customHeight="1" s="1">
      <c r="A32" s="209" t="n">
        <v>26</v>
      </c>
      <c r="B32" s="209" t="inlineStr">
        <is>
          <t>产业发展</t>
        </is>
      </c>
      <c r="C32" s="209" t="inlineStr">
        <is>
          <t>加工流通项目</t>
        </is>
      </c>
      <c r="D32" s="209" t="inlineStr">
        <is>
          <t>品牌打造和展销平台</t>
        </is>
      </c>
      <c r="E32" s="212" t="inlineStr">
        <is>
          <t>杨柳镇杨柳村农业种植基地及交易市场建设项目</t>
        </is>
      </c>
      <c r="F32" s="209" t="inlineStr">
        <is>
          <t>杨柳镇</t>
        </is>
      </c>
      <c r="G32" s="209" t="inlineStr">
        <is>
          <t>杨柳村</t>
        </is>
      </c>
      <c r="H32" s="209" t="inlineStr">
        <is>
          <t>新建</t>
        </is>
      </c>
      <c r="I32" s="212" t="inlineStr">
        <is>
          <t>1、毛石挡墙支砌1000立方米，单价400元/立方米，投资40万元；                                                        2、DN600混凝土排污管，管道长150米，单价800元/米，投资12万元；                                                           3、建设框架结构农特产品加工车间10间（含简单装修），每间长18米，宽5米，共计900平方米，单价2100元/平方米；投资189万元；                                                 4、建设钢结构商品交易房，1500平方米，单价1600元/平方米，投资240万元；                                                                       5、土石方开挖及搬运5000立方米，单价50元/立方米，投资25万元；                                                           6、通道及场地硬化340平方米，单价120元/平方米，投资4万元。</t>
        </is>
      </c>
      <c r="J32" s="209" t="n">
        <v>510</v>
      </c>
      <c r="K32" s="209" t="n">
        <v>510</v>
      </c>
      <c r="L32" s="209" t="n"/>
      <c r="M32" s="209" t="n"/>
      <c r="N32" s="212" t="inlineStr">
        <is>
          <t>通过项目的实施，建成900平方米的农特产品加工车间和1500平方米的钢结构交易房，预计项目年收益率为5％，收益进行二次分配，每年增加村集体收入约20万元。带动生产，增加群众收益，通过就近务工，为辖区群众、脱贫人口及三类监测对象提供就业岗位12个，带动本辖区及覆盖周边农户460户1610人（其中脱贫户53户200人，“三类监测对象”8户30人）户均增加2000元以上。</t>
        </is>
      </c>
      <c r="O32" s="438" t="inlineStr">
        <is>
          <t>带动生产、带动务工</t>
        </is>
      </c>
      <c r="P32" s="209" t="n">
        <v>1610</v>
      </c>
      <c r="Q32" s="209" t="inlineStr">
        <is>
          <t>否</t>
        </is>
      </c>
      <c r="R32" s="209" t="inlineStr">
        <is>
          <t>否</t>
        </is>
      </c>
      <c r="S32" s="209" t="inlineStr">
        <is>
          <t>是</t>
        </is>
      </c>
      <c r="T32" s="209" t="inlineStr">
        <is>
          <t>宣威市农业农村局</t>
        </is>
      </c>
      <c r="U32" s="209" t="inlineStr">
        <is>
          <t>杨柳镇人民政府</t>
        </is>
      </c>
      <c r="V32" s="209" t="inlineStr">
        <is>
          <t>是</t>
        </is>
      </c>
      <c r="W32" s="248" t="n">
        <v>46023</v>
      </c>
      <c r="X32" s="460" t="n">
        <v>46357</v>
      </c>
      <c r="Y32" s="464" t="inlineStr">
        <is>
          <t>同意入库</t>
        </is>
      </c>
      <c r="Z32" s="209" t="inlineStr">
        <is>
          <t>特色产业</t>
        </is>
      </c>
    </row>
    <row r="33" ht="409.5" customHeight="1" s="1">
      <c r="A33" s="209" t="n">
        <v>27</v>
      </c>
      <c r="B33" s="209" t="inlineStr">
        <is>
          <t>产业发展</t>
        </is>
      </c>
      <c r="C33" s="209" t="inlineStr">
        <is>
          <t>加工流通项目</t>
        </is>
      </c>
      <c r="D33" s="209" t="inlineStr">
        <is>
          <t>加工业</t>
        </is>
      </c>
      <c r="E33" s="212" t="inlineStr">
        <is>
          <t>乐丰乡店子村辣椒种植基地及配套设施项目</t>
        </is>
      </c>
      <c r="F33" s="209" t="inlineStr">
        <is>
          <t>乐丰乡</t>
        </is>
      </c>
      <c r="G33" s="209" t="inlineStr">
        <is>
          <t>店子村</t>
        </is>
      </c>
      <c r="H33" s="209" t="inlineStr">
        <is>
          <t>新建</t>
        </is>
      </c>
      <c r="I33" s="300" t="inlineStr">
        <is>
          <t>1、投资210万元建生产收购车间2100平方米，高9米，长70米，宽30米，基础采用混凝土，主体结构为钢结构，每平方米1000元。
2、投资242万元建冷库一个，高5米，长27米，宽26米，3510立方米，每立方米690元，基础采用混凝土，主体为钢架结构，采用冷库专用建筑岩棉板及保温材料（含制冷设备）。
3、投资30万元建辣椒烤焦车间300平方米，高9米，长20米，宽15米，基础采用混凝土，主体结构为钢结构，每平方米1000元。。
4、投资18万元硬化厂区1800平方米，C25混凝土，厚20公分，每平方米100元。</t>
        </is>
      </c>
      <c r="J33" s="209" t="n">
        <v>500</v>
      </c>
      <c r="K33" s="209" t="n"/>
      <c r="L33" s="209" t="n">
        <v>500</v>
      </c>
      <c r="M33" s="260" t="n"/>
      <c r="N33" s="300" t="inlineStr">
        <is>
          <t>通过项目实施，建成辣椒生产车间2100平方米，冷库3510立方米，建辣椒烤焦车间300平方米，硬化场地1800平方米，建成后将进一步拓展乐丰乡辣椒收购转运空间，通过冷链保鲜和烤焦初加工，全面提升乐丰辣椒产业市场竞争力。项目形成的固定资产归店子村委会所有，通过租赁的方式运营，预计项目年收益率4%，增加村集体经济20万元，通过就近务工，增加就业50人，每年增加收入3万元左右，通过发展生产的方式，带动乐丰辖区内800余户2800余人（其中脱贫户和三类监测对象70余户260余人）每年种植辣椒2亩，每户增收8000元左右。</t>
        </is>
      </c>
      <c r="O33" s="209" t="inlineStr">
        <is>
          <t>就业务工、带动生产</t>
        </is>
      </c>
      <c r="P33" s="209" t="n">
        <v>2867</v>
      </c>
      <c r="Q33" s="209" t="inlineStr">
        <is>
          <t>否</t>
        </is>
      </c>
      <c r="R33" s="209" t="inlineStr">
        <is>
          <t>否</t>
        </is>
      </c>
      <c r="S33" s="209" t="inlineStr">
        <is>
          <t>是</t>
        </is>
      </c>
      <c r="T33" s="209" t="inlineStr">
        <is>
          <t>宣威市农业农村局</t>
        </is>
      </c>
      <c r="U33" s="209" t="inlineStr">
        <is>
          <t>乐丰乡人民政府</t>
        </is>
      </c>
      <c r="V33" s="209" t="inlineStr">
        <is>
          <t>是</t>
        </is>
      </c>
      <c r="W33" s="248" t="n">
        <v>46023</v>
      </c>
      <c r="X33" s="460" t="n">
        <v>46357</v>
      </c>
      <c r="Y33" s="464" t="inlineStr">
        <is>
          <t>同意入库</t>
        </is>
      </c>
      <c r="Z33" s="209" t="inlineStr">
        <is>
          <t>特色产业</t>
        </is>
      </c>
    </row>
    <row r="34" ht="409.5" customHeight="1" s="1">
      <c r="A34" s="209" t="n">
        <v>28</v>
      </c>
      <c r="B34" s="209" t="inlineStr">
        <is>
          <t>产业发展</t>
        </is>
      </c>
      <c r="C34" s="209" t="inlineStr">
        <is>
          <t>生产项目</t>
        </is>
      </c>
      <c r="D34" s="209" t="inlineStr">
        <is>
          <t>水产养殖业发展</t>
        </is>
      </c>
      <c r="E34" s="212" t="inlineStr">
        <is>
          <t>虹桥街道马房社区智慧渔业养殖二期建设</t>
        </is>
      </c>
      <c r="F34" s="209" t="inlineStr">
        <is>
          <t>虹桥街道</t>
        </is>
      </c>
      <c r="G34" s="209" t="inlineStr">
        <is>
          <t>马房社区</t>
        </is>
      </c>
      <c r="H34" s="209" t="inlineStr">
        <is>
          <t>新建</t>
        </is>
      </c>
      <c r="I34" s="212" t="inlineStr">
        <is>
          <t>虹桥街道马房社区智慧渔业二期建设项目，投资500万元：
一、钢结构保温车间及附属设施建设2667㎡，概算投资275万元
1.主体部分：钢结构主体2667平方米，单价402元/㎡，场地土建（3000㎡土地平整，单价1元/㎡、6000m³基础石方换填处理，单价55元/m³、6000m³土夹石回填夯实处理，单价24元/m³），钢筋混凝土独立基础含模板约50个,单价2000元/个；概算投资约167万元。
2.附属设施:含车间覆盖材料约3000平方米、侧开窗系统、配电系统、空气循环系统、车间内外硬化、管道管材、养殖池基础及水池、300㎡管理用房及库房等，概算投资约63万元；
3.815KVA电力设施一套，概算投资约45万元；
二、陆基工厂化内循环水养殖设备2套（1000m³），概算投资225万元
1.水质处理单元：含源水系统、中心集污器、侧排盒、微滤机、蛋白分离器、生化脱气塔、紫外线杀菌、臭氧杀菌、生物滤池、生物填料、罗茨风机、纳米曝气管等，概算投资约131万元。
2.养殖单元含500m³水体PP养殖设施2套，概算投资约34万元。
3.配套实施：含增氧单元、温控单元、自动化单元等，概算投资约60万元。</t>
        </is>
      </c>
      <c r="J34" s="209" t="n">
        <v>500</v>
      </c>
      <c r="K34" s="209" t="n">
        <v>500</v>
      </c>
      <c r="L34" s="209" t="n"/>
      <c r="M34" s="209" t="n"/>
      <c r="N34" s="209" t="inlineStr">
        <is>
          <t>通过项目实施，建成虹桥街道马房社区智慧渔业二期，提升虹桥街道范围内智慧养鱼，带动更多的养殖户提高养殖技术和鱼的品质。项目建成后，以租赁的方式与公司合作，形成“政府+企业+社区+农户”的模式。构建起“产权明晰、自主管理、利益共享”的体系，固定资产归属虹桥街道马房社区所有。预计项目年收益率为4％，促进村集体收入增加20万元，壮大村集体经济。通过就近务工方式，带动辖区内农户15户（其中脱贫户和监测对象3户）。</t>
        </is>
      </c>
      <c r="O34" s="209" t="inlineStr">
        <is>
          <t>资产收益、带动生产</t>
        </is>
      </c>
      <c r="P34" s="209" t="n">
        <v>250</v>
      </c>
      <c r="Q34" s="209" t="inlineStr">
        <is>
          <t>否</t>
        </is>
      </c>
      <c r="R34" s="209" t="inlineStr">
        <is>
          <t>否</t>
        </is>
      </c>
      <c r="S34" s="209" t="inlineStr">
        <is>
          <t>否</t>
        </is>
      </c>
      <c r="T34" s="209" t="inlineStr">
        <is>
          <t>宣威市农业农村局</t>
        </is>
      </c>
      <c r="U34" s="209" t="inlineStr">
        <is>
          <t>虹桥街道办事处</t>
        </is>
      </c>
      <c r="V34" s="209" t="inlineStr">
        <is>
          <t>是</t>
        </is>
      </c>
      <c r="W34" s="248" t="n">
        <v>46023</v>
      </c>
      <c r="X34" s="460" t="n">
        <v>46357</v>
      </c>
      <c r="Y34" s="464" t="inlineStr">
        <is>
          <t>同意入库</t>
        </is>
      </c>
      <c r="Z34" s="209" t="inlineStr">
        <is>
          <t>特色产业</t>
        </is>
      </c>
    </row>
    <row r="35" ht="409.5" customHeight="1" s="1">
      <c r="A35" s="209" t="n">
        <v>29</v>
      </c>
      <c r="B35" s="209" t="inlineStr">
        <is>
          <t>产业发展</t>
        </is>
      </c>
      <c r="C35" s="209" t="inlineStr">
        <is>
          <t>加工流通项目</t>
        </is>
      </c>
      <c r="D35" s="209" t="inlineStr">
        <is>
          <t>农产品仓储保鲜冷链基础设施建设</t>
        </is>
      </c>
      <c r="E35" s="212" t="inlineStr">
        <is>
          <t>东山镇海那村蔬菜种植基地及配套设施建设项目</t>
        </is>
      </c>
      <c r="F35" s="209" t="inlineStr">
        <is>
          <t>东山镇</t>
        </is>
      </c>
      <c r="G35" s="209" t="inlineStr">
        <is>
          <t>海那村</t>
        </is>
      </c>
      <c r="H35" s="209" t="inlineStr">
        <is>
          <t>新建</t>
        </is>
      </c>
      <c r="I35" s="212" t="inlineStr">
        <is>
          <t>1.建设库容2000立方的蔬菜等农产品冷库（含冷藏机械设备、库体），采用重钢结构建设，单价约为980元每立方米，投资155万元；
2.库容1000立方的气调库（含冷藏机械设备、库体），采用重钢结构建设，单价约为980元每立方米，投95万元；
3.建设1200平方米水果及蔬菜分拣仓库及配套设施，投资54万元；
4.建设400平米烘干车间一座（含自动烘干没备2套及附属配套没施，约40万每套）投资约88万元，
5.配套建设电力设施（500千伏安变压器一台及高压低压线路及配电设施），投资21万元；
6.配套建设供水设施，投资12万元；
7.配套建设排水设施，投资15万元；
8.生产场地硬化4000平米（含进厂道路），采用C25混凝土浇筑，厚度不小于20厘米，单价约为94每平米，投资60万元。</t>
        </is>
      </c>
      <c r="J35" s="209" t="n">
        <v>500</v>
      </c>
      <c r="K35" s="209" t="n">
        <v>500</v>
      </c>
      <c r="L35" s="209" t="n"/>
      <c r="M35" s="209" t="n"/>
      <c r="N35" s="212" t="inlineStr">
        <is>
          <t>通过建设库容2000立方的蔬菜等农产品冷库、库容1000立方的气调库、1200平方米水果及蔬菜分拣仓库、400平米烘干车间一座，有效提升海那村及周边蔬菜水果及药材种植经营效益。项目建成后产权移交至海那村集体，预计项目年收益率为4％，即20万元。带动辖区内农户246户（其中脱贫户及三类监测对象户95户）增收致富。临时用工20户（其中脱贫户及三类监测对象户6户），按目前平均用工天数及工时费，人均用工收入可达1.8万元/年。</t>
        </is>
      </c>
      <c r="O35" s="209" t="inlineStr">
        <is>
          <t>土地流转、带动务工就业等</t>
        </is>
      </c>
      <c r="P35" s="209" t="n">
        <v>1176</v>
      </c>
      <c r="Q35" s="209" t="inlineStr">
        <is>
          <t>否</t>
        </is>
      </c>
      <c r="R35" s="209" t="inlineStr">
        <is>
          <t>否</t>
        </is>
      </c>
      <c r="S35" s="209" t="inlineStr">
        <is>
          <t>否</t>
        </is>
      </c>
      <c r="T35" s="209" t="inlineStr">
        <is>
          <t>宣威市农业农村局</t>
        </is>
      </c>
      <c r="U35" s="209" t="inlineStr">
        <is>
          <t>东山镇人民政府</t>
        </is>
      </c>
      <c r="V35" s="209" t="inlineStr">
        <is>
          <t>是</t>
        </is>
      </c>
      <c r="W35" s="248" t="n">
        <v>46023</v>
      </c>
      <c r="X35" s="460" t="n">
        <v>46357</v>
      </c>
      <c r="Y35" s="464" t="inlineStr">
        <is>
          <t>同意入库</t>
        </is>
      </c>
      <c r="Z35" s="209" t="inlineStr">
        <is>
          <t>特色产业</t>
        </is>
      </c>
    </row>
    <row r="36" ht="390.75" customHeight="1" s="1">
      <c r="A36" s="209" t="n">
        <v>30</v>
      </c>
      <c r="B36" s="209" t="inlineStr">
        <is>
          <t>产业发展</t>
        </is>
      </c>
      <c r="C36" s="209" t="inlineStr">
        <is>
          <t>生产项目</t>
        </is>
      </c>
      <c r="D36" s="209" t="inlineStr">
        <is>
          <t>种植业基地</t>
        </is>
      </c>
      <c r="E36" s="212" t="inlineStr">
        <is>
          <t>海岱镇顾湾村委会蔬菜大棚建设项目</t>
        </is>
      </c>
      <c r="F36" s="209" t="inlineStr">
        <is>
          <t>海岱镇</t>
        </is>
      </c>
      <c r="G36" s="209" t="inlineStr">
        <is>
          <t>顾湾村委会</t>
        </is>
      </c>
      <c r="H36" s="209" t="inlineStr">
        <is>
          <t>新建</t>
        </is>
      </c>
      <c r="I36" s="212" t="inlineStr">
        <is>
          <t>1、新建果蔬钢架连体大棚65000m²（约100亩），单价74元/㎡，（建设联体大棚长8-10亩作一个连栋；大棚开间4m、跨度8m，肩高3m、顶高4.8m，含排水沟渠，通道，蓄水池、灌溉水肥一体化设施、供电设备一套），合计480万元；
2、垫沙石机耕路长2030米、宽3米，32.8元/平方米，小计20万元。</t>
        </is>
      </c>
      <c r="J36" s="209" t="n">
        <v>500</v>
      </c>
      <c r="K36" s="209" t="n">
        <v>500</v>
      </c>
      <c r="L36" s="209" t="n"/>
      <c r="M36" s="209" t="n"/>
      <c r="N36" s="212" t="inlineStr">
        <is>
          <t>通过建设大棚100亩，带动周边蔬菜产业发展，有效解决农户生产出售问题。带动辖区内农户424户（其中脱贫户25户，“三类监测对象”8户）户每年均增加收入2000元以上，该项目涉及100亩土地流转，土地流转户每年每亩增加收入800元以上。项目建成后形成固定资产归顾湾村集体所有，预计项目年可按4%收取租金，村集体年收入增加20万元。</t>
        </is>
      </c>
      <c r="O36" s="209" t="inlineStr">
        <is>
          <t>带动务工就业、带动生产</t>
        </is>
      </c>
      <c r="P36" s="209" t="n">
        <v>1148</v>
      </c>
      <c r="Q36" s="209" t="inlineStr">
        <is>
          <t>否</t>
        </is>
      </c>
      <c r="R36" s="209" t="inlineStr">
        <is>
          <t>否</t>
        </is>
      </c>
      <c r="S36" s="209" t="inlineStr">
        <is>
          <t>否</t>
        </is>
      </c>
      <c r="T36" s="209" t="inlineStr">
        <is>
          <t>宣威市农业农村局</t>
        </is>
      </c>
      <c r="U36" s="209" t="inlineStr">
        <is>
          <t>海岱镇人民政府</t>
        </is>
      </c>
      <c r="V36" s="209" t="inlineStr">
        <is>
          <t>是</t>
        </is>
      </c>
      <c r="W36" s="248" t="n">
        <v>46023</v>
      </c>
      <c r="X36" s="460" t="n">
        <v>46357</v>
      </c>
      <c r="Y36" s="464" t="inlineStr">
        <is>
          <t>同意入库</t>
        </is>
      </c>
      <c r="Z36" s="209" t="inlineStr">
        <is>
          <t>特色产业</t>
        </is>
      </c>
    </row>
    <row r="37" ht="409.5" customHeight="1" s="1">
      <c r="A37" s="209" t="n">
        <v>31</v>
      </c>
      <c r="B37" s="209" t="inlineStr">
        <is>
          <t>产业发展</t>
        </is>
      </c>
      <c r="C37" s="209" t="inlineStr">
        <is>
          <t>生产项目</t>
        </is>
      </c>
      <c r="D37" s="209" t="inlineStr">
        <is>
          <t>种植业基地</t>
        </is>
      </c>
      <c r="E37" s="217" t="inlineStr">
        <is>
          <t>双河乡皂卫村富硒番茄温室大棚种植基地配套设施建设项目</t>
        </is>
      </c>
      <c r="F37" s="209" t="inlineStr">
        <is>
          <t>双河乡</t>
        </is>
      </c>
      <c r="G37" s="209" t="inlineStr">
        <is>
          <t>皂卫村</t>
        </is>
      </c>
      <c r="H37" s="209" t="inlineStr">
        <is>
          <t>新建</t>
        </is>
      </c>
      <c r="I37" s="448" t="inlineStr">
        <is>
          <t>在双河乡皂卫村兹泥塘投入500万元建设富硒番茄温室大棚种植基地配套设施，建设内容为：1.投资360万元，新建果蔬钢架连体大棚48000m²（约72亩），单价75元/㎡，大棚高5.5m,宽10.5m,柱间距4m,主立柱DN60*3.0mm为热锌钢管，辅立柱DN40*2.0mm为热镀锌钢管，防风柱（φ40*2.0mm圆管）为热镀锌钢管，拱杆（φ32*1.5mm椭圆管）为热镀锌钢管，13丝散射膜。含：电动卷膜器、风机、防护围栏、场地平整、供水管网及水肥一体化设施）；2.投资60万建设果蔬冷库1000立方米冷库，单价600元/立方米，装配式冷库（长20m×宽10m×高5m），采用100mm厚聚氨酯保温板，配3匹制冷机组（2台）；3.投资20万元建设厂房200平方米，单价1000元/平方米，轻钢结构（钢柱Φ114mm，钢梁H100×50mm），彩钢围护（厚度0.3mm）；4.投资60万元建设田间生产及运输道路（配套单侧排水沟），其中砂石路面“长1460m×宽3m×15cm砂石垫层”，单价55元/平方米，硬化面积200平方米，单价120元/平方米，单侧排灌沟渠1460米，内空400mm*400mm，混凝土浇筑，单价260元/米。</t>
        </is>
      </c>
      <c r="J37" s="209" t="n">
        <v>500</v>
      </c>
      <c r="K37" s="209" t="n">
        <v>500</v>
      </c>
      <c r="L37" s="209" t="n"/>
      <c r="M37" s="209" t="n"/>
      <c r="N37" s="209" t="inlineStr">
        <is>
          <t>通过标准温室大棚配套设施建设，种植72亩本地番茄及育苗推广，促进皂卫村农业产业健康发展，促进群众增收。项目建成后产权归皂卫村集体所有，意向出租给宣威市两山双河文旅开发有限公司使用，项目资产年收益率为4％，即20万元。带动辖区内农户116户（其中脱贫户12户，“三类监测对象”5户）户均增加2000元以上。</t>
        </is>
      </c>
      <c r="O37" s="209" t="inlineStr">
        <is>
          <t>土地流转、带动务工就业</t>
        </is>
      </c>
      <c r="P37" s="209" t="n">
        <v>440</v>
      </c>
      <c r="Q37" s="209" t="inlineStr">
        <is>
          <t>否</t>
        </is>
      </c>
      <c r="R37" s="209" t="inlineStr">
        <is>
          <t>否</t>
        </is>
      </c>
      <c r="S37" s="209" t="inlineStr">
        <is>
          <t>是</t>
        </is>
      </c>
      <c r="T37" s="209" t="inlineStr">
        <is>
          <t>宣威市农业农村局</t>
        </is>
      </c>
      <c r="U37" s="209" t="inlineStr">
        <is>
          <t>双河乡人民政府</t>
        </is>
      </c>
      <c r="V37" s="209" t="inlineStr">
        <is>
          <t>是</t>
        </is>
      </c>
      <c r="W37" s="248" t="n">
        <v>46023</v>
      </c>
      <c r="X37" s="460" t="n">
        <v>46357</v>
      </c>
      <c r="Y37" s="464" t="inlineStr">
        <is>
          <t>同意入库</t>
        </is>
      </c>
      <c r="Z37" s="209" t="inlineStr">
        <is>
          <t>特色产业</t>
        </is>
      </c>
    </row>
    <row r="38" ht="409.5" customHeight="1" s="1">
      <c r="A38" s="209" t="n">
        <v>32</v>
      </c>
      <c r="B38" s="209" t="inlineStr">
        <is>
          <t>产业发展</t>
        </is>
      </c>
      <c r="C38" s="209" t="inlineStr">
        <is>
          <t>生产项目</t>
        </is>
      </c>
      <c r="D38" s="209" t="inlineStr">
        <is>
          <t>种植</t>
        </is>
      </c>
      <c r="E38" s="212" t="inlineStr">
        <is>
          <t>宣威市龙潭镇蔬菜种植基地及配套设施建设项目</t>
        </is>
      </c>
      <c r="F38" s="209" t="inlineStr">
        <is>
          <t>龙潭镇</t>
        </is>
      </c>
      <c r="G38" s="209" t="inlineStr">
        <is>
          <t>营上村、放马坪村</t>
        </is>
      </c>
      <c r="H38" s="209" t="inlineStr">
        <is>
          <t>新建</t>
        </is>
      </c>
      <c r="I38" s="212" t="inlineStr">
        <is>
          <t>1、投资300万元在营上村建设标准化蔬菜钢架大棚40000m²（约60亩），单价75元/m²，（大棚高4.5米；宽8米；肩高2.5米，主力柱DN60×2㎜镀锌管；横拉杆DN40×1.5㎜镀锌管；棚杆DN32×1.5㎜镀锌管，12丝散射薄膜带卷膜器，水肥一体供水喷灌系统。）
2、投资200万元放马坪村建设农特产品初加工车间。砖混结构管理用房100㎡，1200元/㎡投资12万元；砖混结构存储用房1100㎡，1200元/㎡投资132万元；6米高主体Φ200MM圆管钢结构交易场800㎡，700元/㎡，投资56万元。</t>
        </is>
      </c>
      <c r="J38" s="209" t="n">
        <v>500</v>
      </c>
      <c r="K38" s="209" t="n">
        <v>500</v>
      </c>
      <c r="L38" s="209" t="n"/>
      <c r="M38" s="209" t="n"/>
      <c r="N38" s="212" t="inlineStr">
        <is>
          <t>通过龙潭镇产业综合发展建设项目，提升龙潭镇蔬菜种植以及农产品加工的发展潜力和动力。项目建成后产权归村委会所有，预计项目年收益率为5％，即25万元。带动辖区内农户1140户（其中脱贫户29户，“三类监测对象”6户）户均增加10000元以上，村集体收入增加15万元。</t>
        </is>
      </c>
      <c r="O38" s="209" t="inlineStr">
        <is>
          <t>土地流转、带动务工就业</t>
        </is>
      </c>
      <c r="P38" s="209" t="n">
        <v>3500</v>
      </c>
      <c r="Q38" s="209" t="inlineStr">
        <is>
          <t>否</t>
        </is>
      </c>
      <c r="R38" s="209" t="inlineStr">
        <is>
          <t>否</t>
        </is>
      </c>
      <c r="S38" s="209" t="inlineStr">
        <is>
          <t>否</t>
        </is>
      </c>
      <c r="T38" s="209" t="inlineStr">
        <is>
          <t>宣威市农业农村局</t>
        </is>
      </c>
      <c r="U38" s="209" t="inlineStr">
        <is>
          <t>龙潭镇人民政府</t>
        </is>
      </c>
      <c r="V38" s="209" t="inlineStr">
        <is>
          <t>是</t>
        </is>
      </c>
      <c r="W38" s="248" t="n">
        <v>46023</v>
      </c>
      <c r="X38" s="460" t="n">
        <v>46357</v>
      </c>
      <c r="Y38" s="464" t="inlineStr">
        <is>
          <t>同意入库</t>
        </is>
      </c>
      <c r="Z38" s="209" t="inlineStr">
        <is>
          <t>特色产业</t>
        </is>
      </c>
    </row>
    <row r="39" ht="409.5" customHeight="1" s="1">
      <c r="A39" s="209" t="n">
        <v>33</v>
      </c>
      <c r="B39" s="209" t="inlineStr">
        <is>
          <t>产业发展</t>
        </is>
      </c>
      <c r="C39" s="209" t="inlineStr">
        <is>
          <t>生产项目</t>
        </is>
      </c>
      <c r="D39" s="209" t="inlineStr">
        <is>
          <t>种植业基地</t>
        </is>
      </c>
      <c r="E39" s="212" t="inlineStr">
        <is>
          <t>务德镇黑泥田智能化农业种植连体大棚建设项目</t>
        </is>
      </c>
      <c r="F39" s="209" t="inlineStr">
        <is>
          <t>务德镇</t>
        </is>
      </c>
      <c r="G39" s="209" t="inlineStr">
        <is>
          <t>务德村</t>
        </is>
      </c>
      <c r="H39" s="209" t="inlineStr">
        <is>
          <t>新建</t>
        </is>
      </c>
      <c r="I39" s="449" t="inlineStr">
        <is>
          <t>投资500万元，新建钢架连体大棚66670m²，单价75元/㎡，大棚高5.5m,宽10.5m,柱间距4m,主立柱DN60*3.0mm，为热锌钢管，辅立柱DN40*2.0mm为热镀锌钢管，防风柱（φ40*2.0mm圆管）为热镀锌钢管，拱杆（φ32*1.5mm椭圆管）为热镀锌钢管，13丝散射膜。（含：外排水沟、生产道路、电动卷膜器、风机、防护围栏、场地平整、供水管网及水肥一体化设施）。</t>
        </is>
      </c>
      <c r="J39" s="209" t="n">
        <v>500</v>
      </c>
      <c r="K39" s="209" t="n">
        <v>500</v>
      </c>
      <c r="L39" s="209" t="n"/>
      <c r="M39" s="209" t="n"/>
      <c r="N39" s="212" t="inlineStr">
        <is>
          <t>通过建设该项目，建成钢架连体大棚66670m²。项目所形成资产归务德村所有。带动周边150户农户发展蓝莓种植，建设联农带农示范基地200亩，形成"种苗供应-技术指导-产品回收"产业链集群；提供就业岗位300个（其中技术管理岗50个、季节性用工200个）。受益农户180户500人，其中脱贫户16户，51人。</t>
        </is>
      </c>
      <c r="O39" s="209" t="inlineStr">
        <is>
          <t>土地流转、带动务工就业</t>
        </is>
      </c>
      <c r="P39" s="209" t="n">
        <v>500</v>
      </c>
      <c r="Q39" s="209" t="inlineStr">
        <is>
          <t>否</t>
        </is>
      </c>
      <c r="R39" s="209" t="inlineStr">
        <is>
          <t>否</t>
        </is>
      </c>
      <c r="S39" s="209" t="inlineStr">
        <is>
          <t>否</t>
        </is>
      </c>
      <c r="T39" s="209" t="inlineStr">
        <is>
          <t>宣威市农业农村局</t>
        </is>
      </c>
      <c r="U39" s="209" t="inlineStr">
        <is>
          <t>务德镇人民政府</t>
        </is>
      </c>
      <c r="V39" s="209" t="inlineStr">
        <is>
          <t>是</t>
        </is>
      </c>
      <c r="W39" s="248" t="n">
        <v>46054</v>
      </c>
      <c r="X39" s="460" t="n">
        <v>46357</v>
      </c>
      <c r="Y39" s="464" t="n"/>
      <c r="Z39" s="209" t="n"/>
    </row>
    <row r="40" ht="409.5" customHeight="1" s="1">
      <c r="A40" s="209" t="n">
        <v>34</v>
      </c>
      <c r="B40" s="209" t="inlineStr">
        <is>
          <t>产业发展</t>
        </is>
      </c>
      <c r="C40" s="209" t="inlineStr">
        <is>
          <t>加工流通项目</t>
        </is>
      </c>
      <c r="D40" s="209" t="inlineStr">
        <is>
          <t>农贸市场建设</t>
        </is>
      </c>
      <c r="E40" s="212" t="inlineStr">
        <is>
          <t>务德镇拖克村农贸市场建设项目</t>
        </is>
      </c>
      <c r="F40" s="209" t="inlineStr">
        <is>
          <t>务德镇</t>
        </is>
      </c>
      <c r="G40" s="209" t="inlineStr">
        <is>
          <t>拖克村</t>
        </is>
      </c>
      <c r="H40" s="209" t="inlineStr">
        <is>
          <t>新建</t>
        </is>
      </c>
      <c r="I40" s="212" t="inlineStr">
        <is>
          <t>投入390万元建设务德镇拖克村农贸市场建设项目，主要建设内容是：一、投资285万元建设农贸市场钢结构大棚1500平方米，单价1900元/平方米。1、45米*26米=1180㎡,16米*20米=320㎡，高9米，彩钢瓦屋面；二、投资88.99万元农贸市场配套设施。1、投资5.88万元埋置Ø400钢带波纹管280米，单价210元/米，2、投资1.45万元新建配置重型盖板砖砌检查井10座，单价1450元/座，3、投资6万元新建30立方米砖砌化粪池一座，盖板为钢筋混凝土结构，4、投资30.24万元破损地板拆除及场地硬化1800平方米，单价168元/平方米，原破损地板拆除清运，级配垫层厚0.15米，面层C30砼厚0.2米，5、投资6.48万元新建M7.5片石挡土墙180立方米，单价360元/m³，6、投资11万元建设水电配套设施，7、投资24.44万元砖砌菜台360米，单价680元/米，8、投资3.5万元新建钢筋混凝土盖板砖砌排水沟140米，单价250元/米，三、投资16万元建设钢结构管理用房160平方米，单价1000元/平方米。项目建成后，所形成资产属拖克村集体所有，由村集体组织运营，增加村集体经济收入15万元/年，受益农户1300户3500人，其中脱贫户258户816人。</t>
        </is>
      </c>
      <c r="J40" s="209" t="n">
        <v>390</v>
      </c>
      <c r="K40" s="209" t="n"/>
      <c r="L40" s="209" t="n">
        <v>390</v>
      </c>
      <c r="M40" s="209" t="n"/>
      <c r="N40" s="212" t="inlineStr">
        <is>
          <t>通过建设务德镇拖克村农贸市场建设项目，建成农贸市场1500平方米，规范了拖克村农贸市场，增加村集体经济收入15万元/年，有效提升拖克村群众的生产生活条件和人居环境，进一步提升人民幸福感。为周边庆发、发图等村老百姓生活、购物等提供便利。受益农户1300户3500人，其中脱贫户258户，816人。</t>
        </is>
      </c>
      <c r="O40" s="209" t="inlineStr">
        <is>
          <t>帮助产销对接、带动生产。</t>
        </is>
      </c>
      <c r="P40" s="209" t="n">
        <v>3500</v>
      </c>
      <c r="Q40" s="209" t="inlineStr">
        <is>
          <t>否</t>
        </is>
      </c>
      <c r="R40" s="209" t="inlineStr">
        <is>
          <t>否</t>
        </is>
      </c>
      <c r="S40" s="209" t="inlineStr">
        <is>
          <t>否</t>
        </is>
      </c>
      <c r="T40" s="209" t="inlineStr">
        <is>
          <t>宣威市农业农村局</t>
        </is>
      </c>
      <c r="U40" s="209" t="inlineStr">
        <is>
          <t>务德镇人民政府</t>
        </is>
      </c>
      <c r="V40" s="209" t="inlineStr">
        <is>
          <t>是</t>
        </is>
      </c>
      <c r="W40" s="248" t="n">
        <v>46023</v>
      </c>
      <c r="X40" s="460" t="n">
        <v>46357</v>
      </c>
      <c r="Y40" s="464" t="inlineStr">
        <is>
          <t>同意入库</t>
        </is>
      </c>
      <c r="Z40" s="209" t="inlineStr">
        <is>
          <t>特色产业</t>
        </is>
      </c>
    </row>
    <row r="41" ht="283.5" customHeight="1" s="1">
      <c r="A41" s="209" t="n">
        <v>35</v>
      </c>
      <c r="B41" s="209" t="inlineStr">
        <is>
          <t>产业发展</t>
        </is>
      </c>
      <c r="C41" s="209" t="inlineStr">
        <is>
          <t>加工流通项目</t>
        </is>
      </c>
      <c r="D41" s="209" t="inlineStr">
        <is>
          <t>市场建设和农村物流</t>
        </is>
      </c>
      <c r="E41" s="212" t="inlineStr">
        <is>
          <t>普立乡簸火村农特产品交易中心建设项目</t>
        </is>
      </c>
      <c r="F41" s="209" t="inlineStr">
        <is>
          <t>普立乡</t>
        </is>
      </c>
      <c r="G41" s="209" t="inlineStr">
        <is>
          <t>簸火村</t>
        </is>
      </c>
      <c r="H41" s="209" t="inlineStr">
        <is>
          <t>新建</t>
        </is>
      </c>
      <c r="I41" s="212" t="inlineStr">
        <is>
          <t>1.投资240万元，新建农特产品交易中心1375平方米（配套强弱电、给排水、消防、室外场地硬化等工程），框架机构，层高2层，地下1层架空层，单价1745元/平方米。
2.投资60万元，新建挡土墙1500立方米，土石方工程4800立方米，综合单价400元/立方。</t>
        </is>
      </c>
      <c r="J41" s="209" t="n">
        <v>300</v>
      </c>
      <c r="K41" s="209" t="n"/>
      <c r="L41" s="209" t="n">
        <v>300</v>
      </c>
      <c r="M41" s="209" t="n"/>
      <c r="N41" s="212" t="inlineStr">
        <is>
          <t>通过项目实施，建成普立乡簸火村农特产品交易中心，项目资产归簸火村集体所有，通过租赁方式运营，预计可促进村集体经济每年创收5万元，带动农户100户256人（其中脱贫户和监测对象10户35人）。</t>
        </is>
      </c>
      <c r="O41" s="209" t="inlineStr">
        <is>
          <t>带动生产、务工就业</t>
        </is>
      </c>
      <c r="P41" s="209" t="n">
        <v>256</v>
      </c>
      <c r="Q41" s="209" t="inlineStr">
        <is>
          <t>否</t>
        </is>
      </c>
      <c r="R41" s="209" t="inlineStr">
        <is>
          <t>否</t>
        </is>
      </c>
      <c r="S41" s="209" t="inlineStr">
        <is>
          <t>否</t>
        </is>
      </c>
      <c r="T41" s="209" t="inlineStr">
        <is>
          <t>宣威市农业农村局</t>
        </is>
      </c>
      <c r="U41" s="209" t="inlineStr">
        <is>
          <t>普立乡人民政府</t>
        </is>
      </c>
      <c r="V41" s="209" t="inlineStr">
        <is>
          <t>是</t>
        </is>
      </c>
      <c r="W41" s="248" t="n">
        <v>46023</v>
      </c>
      <c r="X41" s="460" t="n">
        <v>46357</v>
      </c>
      <c r="Y41" s="464" t="inlineStr">
        <is>
          <t>同意入库</t>
        </is>
      </c>
      <c r="Z41" s="209" t="inlineStr">
        <is>
          <t>特色产业</t>
        </is>
      </c>
    </row>
    <row r="42" ht="243.75" customHeight="1" s="1">
      <c r="A42" s="209" t="n">
        <v>36</v>
      </c>
      <c r="B42" s="209" t="inlineStr">
        <is>
          <t>产业发展</t>
        </is>
      </c>
      <c r="C42" s="209" t="inlineStr">
        <is>
          <t>生产项目</t>
        </is>
      </c>
      <c r="D42" s="209" t="inlineStr">
        <is>
          <t>种植业基地</t>
        </is>
      </c>
      <c r="E42" s="212" t="inlineStr">
        <is>
          <t>普立乡攀枝戛村露天蔬菜种植基地项目</t>
        </is>
      </c>
      <c r="F42" s="209" t="inlineStr">
        <is>
          <t>普立乡</t>
        </is>
      </c>
      <c r="G42" s="209" t="inlineStr">
        <is>
          <t>攀枝戛村</t>
        </is>
      </c>
      <c r="H42" s="209" t="inlineStr">
        <is>
          <t>新建</t>
        </is>
      </c>
      <c r="I42" s="212" t="inlineStr">
        <is>
          <t>1.投资100万元，修建灌溉水沟2500米，宽2.5米、高2米，单价400/米；2.投资100万元,铺设PE110灌溉管网1340米。</t>
        </is>
      </c>
      <c r="J42" s="209" t="n">
        <v>200</v>
      </c>
      <c r="K42" s="209" t="n"/>
      <c r="L42" s="209" t="n">
        <v>200</v>
      </c>
      <c r="M42" s="209" t="n"/>
      <c r="N42" s="212" t="inlineStr">
        <is>
          <t>通过项目实施，建成250亩露天蔬菜种植基地，建成的资产归攀枝戛村委会所有，通过带动农户发展蔬菜种植实现增收，预计带动农户50户160人，每户每年预计增收6000元以上，预计村集体经济创收6万元。</t>
        </is>
      </c>
      <c r="O42" s="209" t="inlineStr">
        <is>
          <t>带动生产、务工就业</t>
        </is>
      </c>
      <c r="P42" s="209" t="n">
        <v>160</v>
      </c>
      <c r="Q42" s="209" t="inlineStr">
        <is>
          <t>否</t>
        </is>
      </c>
      <c r="R42" s="209" t="inlineStr">
        <is>
          <t>否</t>
        </is>
      </c>
      <c r="S42" s="209" t="inlineStr">
        <is>
          <t>否</t>
        </is>
      </c>
      <c r="T42" s="209" t="inlineStr">
        <is>
          <t>宣威市农业农村局</t>
        </is>
      </c>
      <c r="U42" s="209" t="inlineStr">
        <is>
          <t>普立乡人民政府</t>
        </is>
      </c>
      <c r="V42" s="209" t="inlineStr">
        <is>
          <t>是</t>
        </is>
      </c>
      <c r="W42" s="248" t="n">
        <v>46023</v>
      </c>
      <c r="X42" s="460" t="n">
        <v>46357</v>
      </c>
      <c r="Y42" s="464" t="inlineStr">
        <is>
          <t>同意入库</t>
        </is>
      </c>
      <c r="Z42" s="209" t="inlineStr">
        <is>
          <t>特色产业</t>
        </is>
      </c>
    </row>
    <row r="43" ht="409.5" customHeight="1" s="1">
      <c r="A43" s="209" t="n">
        <v>37</v>
      </c>
      <c r="B43" s="438" t="inlineStr">
        <is>
          <t>产业发展</t>
        </is>
      </c>
      <c r="C43" s="438" t="inlineStr">
        <is>
          <t>加工流通项目</t>
        </is>
      </c>
      <c r="D43" s="209" t="inlineStr">
        <is>
          <t>加工业</t>
        </is>
      </c>
      <c r="E43" s="212" t="inlineStr">
        <is>
          <t>得禄乡色空村火腿月饼加工厂建设项
目</t>
        </is>
      </c>
      <c r="F43" s="209" t="inlineStr">
        <is>
          <t>得禄乡</t>
        </is>
      </c>
      <c r="G43" s="209" t="inlineStr">
        <is>
          <t>色空村</t>
        </is>
      </c>
      <c r="H43" s="209" t="inlineStr">
        <is>
          <t>新建</t>
        </is>
      </c>
      <c r="I43" s="450" t="inlineStr">
        <is>
          <t>投资210万元建设色空村火腿月饼加工厂项目，建设内容：
1、投入137.5万元新建混凝土框架结构火腿月饼加工车间550平方米（含按照食品生产标准对厂房的和面间、拌馅间、烘烤间、包装间等需要采用洁净板分隔处理，达到抗菌防潮防腐）单价2500元/平方米。
2、投入10.8万元利用原有厂房改造180平方米生产车间，单价600元/平方米。
3、投入10万元建设200立方米冷库。在月饼生产车间内建设库容200立方米冷库，单价500元/立方米。
4、投入52.5万元建设室外附属工程。包括投入5万元对400平方米场地进行土方平整，拆除破旧房屋等；投入11.7万元砌筑毛石挡墙354立方，单价330元/立方米；投入2.4万元硬化场地200平方米，单价120元/平方米；投入33.6万元新建排水管网（管沟）150m，检查井3座、隔油池（5方）1座，污水处理设施1座等附属设施。</t>
        </is>
      </c>
      <c r="J43" s="209" t="n">
        <v>210</v>
      </c>
      <c r="K43" s="209" t="n">
        <v>210</v>
      </c>
      <c r="L43" s="209" t="n"/>
      <c r="M43" s="209" t="n"/>
      <c r="N43" s="212" t="inlineStr">
        <is>
          <t>总体目标体现项目的预期效益，“通过建设色空村火腿月饼加工厂建设项目，提升得禄乡火腿产业发展。项目建成后产权归色空村村集体所有，预计项目年收益率为4％，即8万元。带动辖区内农户40户（其中脱贫户5户，“三类监测对象”3户）养殖生猪，户均增加1500元以上。带动务工3人，人均增加4000元以上。</t>
        </is>
      </c>
      <c r="O43" s="209" t="inlineStr">
        <is>
          <t>带动生产、带动务工就业等</t>
        </is>
      </c>
      <c r="P43" s="209" t="n">
        <v>120</v>
      </c>
      <c r="Q43" s="209" t="inlineStr">
        <is>
          <t>否</t>
        </is>
      </c>
      <c r="R43" s="209" t="inlineStr">
        <is>
          <t>否</t>
        </is>
      </c>
      <c r="S43" s="209" t="inlineStr">
        <is>
          <t>否</t>
        </is>
      </c>
      <c r="T43" s="209" t="inlineStr">
        <is>
          <t>宣威市农业农村局</t>
        </is>
      </c>
      <c r="U43" s="209" t="inlineStr">
        <is>
          <t>得禄乡人民政府</t>
        </is>
      </c>
      <c r="V43" s="209" t="inlineStr">
        <is>
          <t>是</t>
        </is>
      </c>
      <c r="W43" s="248" t="n">
        <v>46023</v>
      </c>
      <c r="X43" s="460" t="n">
        <v>46357</v>
      </c>
      <c r="Y43" s="464" t="inlineStr">
        <is>
          <t>同意入库</t>
        </is>
      </c>
      <c r="Z43" s="209" t="inlineStr">
        <is>
          <t>特色产业</t>
        </is>
      </c>
    </row>
    <row r="44" ht="409.5" customHeight="1" s="1">
      <c r="A44" s="209" t="n">
        <v>38</v>
      </c>
      <c r="B44" s="209" t="inlineStr">
        <is>
          <t>产业发展</t>
        </is>
      </c>
      <c r="C44" s="209" t="inlineStr">
        <is>
          <t>生产项目</t>
        </is>
      </c>
      <c r="D44" s="209" t="inlineStr">
        <is>
          <t>种植业基地</t>
        </is>
      </c>
      <c r="E44" s="212" t="inlineStr">
        <is>
          <t>田坝镇力行村蔬菜大棚建设项目</t>
        </is>
      </c>
      <c r="F44" s="209" t="inlineStr">
        <is>
          <t>田坝镇</t>
        </is>
      </c>
      <c r="G44" s="209" t="inlineStr">
        <is>
          <t>力行村</t>
        </is>
      </c>
      <c r="H44" s="209" t="inlineStr">
        <is>
          <t>新建</t>
        </is>
      </c>
      <c r="I44" s="212" t="inlineStr">
        <is>
          <t>投入210万元，在田坝镇力行村委会岔河自然村实施蔬菜大棚建设，建设内容为：
  一、投入162万元，进行蔬菜大棚设施建设。
  1.投入132万元，新建蔬菜钢架连体大棚17600m²（约26.5亩），单价75元/㎡，大棚高5.5m（含拱，平杆4米）,宽8m,柱间距4m,主立柱DN50*3.0mm为热锌钢管，辅立柱DN40*2.0mm为热镀锌钢管，防风柱（φ40*2.0mm圆管）为热镀锌钢管，拱杆（φ25*1.5mm椭圆管）为热镀锌钢管，16丝散射膜。含：电动卷膜器、风机、防护围栏、场地平整、供水管网及水肥一体化设施、排水沟、沙垫石产业路1200平方米）
  2.投入30万元，新建冷库300立方米（长15米，高4米，宽5米），单价单价1000元/m³。
  二、投入48万元，进行大棚附属设施建设。
  1.投入14.4万元硬化产业道路1440平方米（长480米、宽3米、厚0.2米，含土方开挖、填方），单价100元/平方米。
  2.投入17.6万元，支砌毛石挡墙533立方米（长266.5米，高2米，厚1米），每立方米330元。
  3.投入资金7万元，新建产业简易桥函76.5平方米(长17米，宽4.5米），每平方米915元。
  4.投入资金9万元，新建产业大棚看护房120平方米。</t>
        </is>
      </c>
      <c r="J44" s="209" t="n">
        <v>210</v>
      </c>
      <c r="K44" s="209" t="n">
        <v>210</v>
      </c>
      <c r="L44" s="209" t="n"/>
      <c r="M44" s="212" t="n"/>
      <c r="N44" s="209" t="inlineStr">
        <is>
          <t>通过建设大棚17333平方米，有效带动周边50户脱贫户、三类监测对象实现就近务工，增加收入，带动周边蔬菜产业发展，有效解决农户生产出售问题。项目建成后产权归力行村集体所有，该项目涉及20户农户土地流转其中脱贫户4户，“三类监测对象”2户，土地流转户均增加800元以上，村集体收入增加8.56万元。预计带动15人左右大棚务工，每人每年实现增收5000元以上。</t>
        </is>
      </c>
      <c r="O44" s="209" t="inlineStr">
        <is>
          <t>土地流转、带动务工就业等</t>
        </is>
      </c>
      <c r="P44" s="209" t="n">
        <v>40</v>
      </c>
      <c r="Q44" s="302" t="inlineStr">
        <is>
          <t>否</t>
        </is>
      </c>
      <c r="R44" s="209" t="inlineStr">
        <is>
          <t>否</t>
        </is>
      </c>
      <c r="S44" s="209" t="inlineStr">
        <is>
          <t>否</t>
        </is>
      </c>
      <c r="T44" s="209" t="inlineStr">
        <is>
          <t>宣威市农业农村局</t>
        </is>
      </c>
      <c r="U44" s="209" t="inlineStr">
        <is>
          <t>田坝镇人民政府</t>
        </is>
      </c>
      <c r="V44" s="209" t="inlineStr">
        <is>
          <t>是</t>
        </is>
      </c>
      <c r="W44" s="209" t="n">
        <v>46023</v>
      </c>
      <c r="X44" s="209" t="n">
        <v>46357</v>
      </c>
      <c r="Y44" s="209" t="inlineStr">
        <is>
          <t>同意入库</t>
        </is>
      </c>
      <c r="Z44" s="209" t="inlineStr">
        <is>
          <t>特色产业</t>
        </is>
      </c>
    </row>
    <row r="45" ht="409.5" customHeight="1" s="1">
      <c r="A45" s="209" t="n">
        <v>39</v>
      </c>
      <c r="B45" s="349" t="inlineStr">
        <is>
          <t>产业发展</t>
        </is>
      </c>
      <c r="C45" s="349" t="inlineStr">
        <is>
          <t>加工流通项目</t>
        </is>
      </c>
      <c r="D45" s="349" t="inlineStr">
        <is>
          <t>加工业</t>
        </is>
      </c>
      <c r="E45" s="356" t="inlineStr">
        <is>
          <t>东山镇火石盆村宣威火腿庄园续建项目</t>
        </is>
      </c>
      <c r="F45" s="349" t="inlineStr">
        <is>
          <t>东山镇</t>
        </is>
      </c>
      <c r="G45" s="349" t="inlineStr">
        <is>
          <t>火石盆村</t>
        </is>
      </c>
      <c r="H45" s="349" t="inlineStr">
        <is>
          <t>新建</t>
        </is>
      </c>
      <c r="I45" s="300" t="inlineStr">
        <is>
          <t>1.投入资金225万元，两层旧居改造火腿发酵库10间含配套设施，占地共595平方米，每平米2100元,共125万元；新建火腿发酵库6间含配套设施，建筑面积420平方米，每平米2380元，共100万元。
2.投入资金100万元，旧居改造火腿庄园旅居房7间，共680平方米，每平米1470元；
3.投入资金55万元，新建钢架结构冷库300立方米，共30万元。改造火腿腌制操作间及火腿晾晒房105平方米，每平米2380元，共25万元；
4.投入资金20万元，三堆变三园，提升火腿庄园人居环境600平米。</t>
        </is>
      </c>
      <c r="J45" s="209" t="n">
        <v>400</v>
      </c>
      <c r="K45" s="209" t="n"/>
      <c r="L45" s="209" t="n">
        <v>400</v>
      </c>
      <c r="M45" s="209" t="n"/>
      <c r="N45" s="356" t="inlineStr">
        <is>
          <t>通过改造火腿发酵库10间新建6间、改造火腿庄园旅居房7间及火腿腌制操作间晾晒房，有效提升火腿庄园高品质火腿产量，带动休闲观光农业进一步发展。项目建成后资产归村集体所有，预计每年产生村集体经济收益4％，即16万元，带动辖区内农户86户（其中脱贫户13户）户均增加2000元以上收入。</t>
        </is>
      </c>
      <c r="O45" s="349" t="inlineStr">
        <is>
          <t>土地流转、带动务工就业等</t>
        </is>
      </c>
      <c r="P45" s="209" t="n">
        <v>310</v>
      </c>
      <c r="Q45" s="349" t="inlineStr">
        <is>
          <t>否</t>
        </is>
      </c>
      <c r="R45" s="349" t="inlineStr">
        <is>
          <t>否</t>
        </is>
      </c>
      <c r="S45" s="349" t="inlineStr">
        <is>
          <t>否</t>
        </is>
      </c>
      <c r="T45" s="349" t="inlineStr">
        <is>
          <t>宣威市农业农村局</t>
        </is>
      </c>
      <c r="U45" s="349" t="inlineStr">
        <is>
          <t>东山镇人民政府</t>
        </is>
      </c>
      <c r="V45" s="349" t="inlineStr">
        <is>
          <t>是</t>
        </is>
      </c>
      <c r="W45" s="248" t="n">
        <v>46023</v>
      </c>
      <c r="X45" s="460" t="n">
        <v>46357</v>
      </c>
      <c r="Y45" s="466" t="inlineStr">
        <is>
          <t>同意入库</t>
        </is>
      </c>
      <c r="Z45" s="466" t="inlineStr">
        <is>
          <t>特色产业</t>
        </is>
      </c>
    </row>
    <row r="46" ht="409.5" customHeight="1" s="1">
      <c r="A46" s="209" t="n">
        <v>40</v>
      </c>
      <c r="B46" s="209" t="inlineStr">
        <is>
          <t>产业发展</t>
        </is>
      </c>
      <c r="C46" s="209" t="inlineStr">
        <is>
          <t>加工流通项目</t>
        </is>
      </c>
      <c r="D46" s="209" t="inlineStr">
        <is>
          <t>加工业</t>
        </is>
      </c>
      <c r="E46" s="212" t="inlineStr">
        <is>
          <t>乐丰乡马铃薯种植基地及加工提质改造项目</t>
        </is>
      </c>
      <c r="F46" s="209" t="inlineStr">
        <is>
          <t>乐丰乡</t>
        </is>
      </c>
      <c r="G46" s="209" t="inlineStr">
        <is>
          <t>店子村</t>
        </is>
      </c>
      <c r="H46" s="209" t="inlineStr">
        <is>
          <t>新建</t>
        </is>
      </c>
      <c r="I46" s="300" t="inlineStr">
        <is>
          <t>一、生产车间扩建
1、投资102.8万元新建钢结构用房430平方米，每平方米2390元。
2、投资7.8万元做防水吊顶430平方米，每平方米180元。
3、投资51万元安装墙面不锈钢净化板1500平方米，每平方米340元。
4、投资200万元新增通风排风系统10套，单价20万元。
5、投资12万元做地面聚氨酯地坪化430平方米，每平方米280元。
该项合计373.6万元。
二、生产车间提质改造
1、投资131.6万元做地面聚氨酯地坪化4700平方米，每平方米280元。
2、投资239.7万元安装墙面不锈钢净化板7050平方米，每平方米340元。
3、投资84.6万元做车间防水吊顶4700平方米，每平方米180元。
4、投资70.5万元完成车间厂房结构加固4700平方米，每平方米150元
该项合计526.4万元。</t>
        </is>
      </c>
      <c r="J46" s="209" t="n">
        <v>900</v>
      </c>
      <c r="K46" s="209" t="n"/>
      <c r="L46" s="209" t="n">
        <v>900</v>
      </c>
      <c r="M46" s="222" t="n"/>
      <c r="N46" s="300" t="inlineStr">
        <is>
          <t>通过项目实施，新建钢结构用房430平方米，提质改造原生产车间4700平方米。项目建成后产权由店子村集体所有，交由乐丰乡三农公司运营。带动乐丰乡及周边乡镇开办马铃薯初加工点21个，日均用工1000余人，年均发放劳务费2000余万元，新投入的项目资金，承租方云南嫩丫愿意以高于原租金比例支付租金，并承诺提前支付保证金，增加村集体经济收入。</t>
        </is>
      </c>
      <c r="O46" s="209" t="inlineStr">
        <is>
          <t>就业务工，带动生产</t>
        </is>
      </c>
      <c r="P46" s="209" t="n">
        <v>6380</v>
      </c>
      <c r="Q46" s="209" t="inlineStr">
        <is>
          <t>否</t>
        </is>
      </c>
      <c r="R46" s="209" t="inlineStr">
        <is>
          <t>否</t>
        </is>
      </c>
      <c r="S46" s="209" t="inlineStr">
        <is>
          <t>是</t>
        </is>
      </c>
      <c r="T46" s="209" t="inlineStr">
        <is>
          <t>宣威市农业农村局</t>
        </is>
      </c>
      <c r="U46" s="209" t="inlineStr">
        <is>
          <t>乐丰乡人民政府</t>
        </is>
      </c>
      <c r="V46" s="209" t="inlineStr">
        <is>
          <t>是</t>
        </is>
      </c>
      <c r="W46" s="248" t="n">
        <v>46023</v>
      </c>
      <c r="X46" s="248" t="n">
        <v>46357</v>
      </c>
      <c r="Y46" s="464" t="inlineStr">
        <is>
          <t>同意入库</t>
        </is>
      </c>
      <c r="Z46" s="209" t="inlineStr">
        <is>
          <t>提质增效</t>
        </is>
      </c>
    </row>
    <row r="47" ht="409.5" customHeight="1" s="1">
      <c r="A47" s="209" t="n">
        <v>41</v>
      </c>
      <c r="B47" s="209" t="inlineStr">
        <is>
          <t>产业发展</t>
        </is>
      </c>
      <c r="C47" s="209" t="inlineStr">
        <is>
          <t>生产项目</t>
        </is>
      </c>
      <c r="D47" s="209" t="inlineStr">
        <is>
          <t>养殖业基地</t>
        </is>
      </c>
      <c r="E47" s="209" t="inlineStr">
        <is>
          <t>文兴乡肉牛养殖基地提质增效项目</t>
        </is>
      </c>
      <c r="F47" s="209" t="inlineStr">
        <is>
          <t>文兴乡</t>
        </is>
      </c>
      <c r="G47" s="209" t="inlineStr">
        <is>
          <t>着期村</t>
        </is>
      </c>
      <c r="H47" s="210" t="inlineStr">
        <is>
          <t>新建</t>
        </is>
      </c>
      <c r="I47" s="212" t="inlineStr">
        <is>
          <t>1.投资33.6万元，拆除重建牛棚定位栏480个，高1.4m*宽1.1m，单价700元/个；
2.投资17.92万元，拆除原地坪、硬化牛棚地坪1280㎡，c30砼，厚20cm，单价140元/㎡；
3.投资34.4万元，牛棚给料通道维修及重建牛料槽重建料槽1720m，单价200元/米； 
4.投资19.2万元，新建牛棚红砖砌护栏定位饮水池480个，单价400元/个 ；
5.投资27.84万元，牛棚拆除重建水池3480㎡，25给水管、含PVC导线管等配件，单价80元/㎡ ；
6.投资17.24万元，安装牛棚卷门彩光瓦封闭墙面、周边彩光瓦封闭1724m，单价100元/m； 
7.投资4.8万元 ，牛棚安装卷帘门160㎡，铝合金材质，单价300元/㎡； 
8.投资25万元，新建蓄水池一个，建设240m³水池1个。
9.投资95万元，新建护坡含挖方7500m³，包含：（分层夯填土方7663.92m³、毛石换填210m³、C25毛石混凝土挡墙764.10m³、挡墙模板477.82㎡），单价126/m³；
10.投资25万元，新建雨水收集池294m³1座，（长14m、宽5m、高4.2m）。</t>
        </is>
      </c>
      <c r="J47" s="209" t="n">
        <v>300</v>
      </c>
      <c r="K47" s="209" t="n"/>
      <c r="L47" s="209" t="n">
        <v>300</v>
      </c>
      <c r="M47" s="209" t="n"/>
      <c r="N47" s="213" t="inlineStr">
        <is>
          <t>通过对养牛场进行提升改造，使各项设施更符合养殖实际，提升养牛场运营效能。项目建成后，能够从基础设施、产业升级、集体经济收益等多方面产生显著效益，具有紧迫性和长远意义。项目建成后,产权归着期村集体所有，按投资比例进行确权。通过租赁方式，预计每年可产生收益10万元。项目受益群众110户589人（其中脱贫户及监测对象3户5人），预计带动20余人就业。</t>
        </is>
      </c>
      <c r="O47" s="209" t="inlineStr">
        <is>
          <t>土地流转、带动务工就业等</t>
        </is>
      </c>
      <c r="P47" s="209" t="n">
        <v>589</v>
      </c>
      <c r="Q47" s="209" t="inlineStr">
        <is>
          <t>否</t>
        </is>
      </c>
      <c r="R47" s="209" t="inlineStr">
        <is>
          <t>否</t>
        </is>
      </c>
      <c r="S47" s="209" t="inlineStr">
        <is>
          <t>否</t>
        </is>
      </c>
      <c r="T47" s="209" t="inlineStr">
        <is>
          <t>宣威市农业农村局</t>
        </is>
      </c>
      <c r="U47" s="209" t="inlineStr">
        <is>
          <t>文兴乡人民政府</t>
        </is>
      </c>
      <c r="V47" s="209" t="inlineStr">
        <is>
          <t>是</t>
        </is>
      </c>
      <c r="W47" s="248" t="inlineStr">
        <is>
          <t>2026年1月</t>
        </is>
      </c>
      <c r="X47" s="248" t="inlineStr">
        <is>
          <t>2026年12月</t>
        </is>
      </c>
      <c r="Y47" s="464" t="inlineStr">
        <is>
          <t>同意入库</t>
        </is>
      </c>
      <c r="Z47" s="209" t="inlineStr">
        <is>
          <t>提质增效</t>
        </is>
      </c>
    </row>
    <row r="48" ht="409.5" customHeight="1" s="1">
      <c r="A48" s="209" t="n">
        <v>42</v>
      </c>
      <c r="B48" s="164" t="inlineStr">
        <is>
          <t>产业发展</t>
        </is>
      </c>
      <c r="C48" s="164" t="inlineStr">
        <is>
          <t>加工流通项目</t>
        </is>
      </c>
      <c r="D48" s="164" t="inlineStr">
        <is>
          <t>农产品仓储保鲜冷链基础设施建设</t>
        </is>
      </c>
      <c r="E48" s="164" t="inlineStr">
        <is>
          <t>西泽乡西泽村冷库建设项目</t>
        </is>
      </c>
      <c r="F48" s="164" t="inlineStr">
        <is>
          <t>西泽乡</t>
        </is>
      </c>
      <c r="G48" s="164" t="inlineStr">
        <is>
          <t>西泽村</t>
        </is>
      </c>
      <c r="H48" s="164" t="inlineStr">
        <is>
          <t>新建</t>
        </is>
      </c>
      <c r="I48" s="208" t="inlineStr">
        <is>
          <t>西泽乡西泽村冷库建设项目总投资为200万元，主要建设内容含：1.投入100万元建设1000立方米气调库1座（含制冷系统），单价1000元/立方米；2.投入54万元新建重钢架构恒温分栋包装车间350平方米（含恒温系统），单价1543元/平方米；3.投入6万元，铺设Ø200波纹管污水管道60米，单价195元/米，Ø300波纹管污水管道40米，单价410元/米，新建60立方米砖混三格化粪池1座，单价650元/立方米；4.投入10万元，铺设厚20厘米C30混凝土场地硬化750平方米，单价125元/平方米；5.投入30万元，安装供电及附属设施，含配电室1个，高低压柜5个，400KVA变压器1台，电缆线300米。</t>
        </is>
      </c>
      <c r="J48" s="164" t="n">
        <v>200</v>
      </c>
      <c r="K48" s="164" t="n">
        <v>200</v>
      </c>
      <c r="L48" s="164" t="n"/>
      <c r="M48" s="164" t="n"/>
      <c r="N48" s="208" t="inlineStr">
        <is>
          <t>通过西泽乡西泽村冷库建设项目的实施，建成气调库1000m³和重钢架构恒温分栋包装车间350平方米。项目建成后产权归西泽村集体，拟出租给宣威市安鑫农业科技开发有限公司管理使用，预计项目年收益率为4％，即8万元，预计可能带动周边群众长期务工90人（含蓝莓种植基础），每人每年务工收入2万元以上；能带动周边群众短期务工150人，每人每年务工收入1万元以上，受益农户农户1025户3212人（其中脱贫户78户205人，三类监测对象22户58人）。</t>
        </is>
      </c>
      <c r="O48" s="164" t="inlineStr">
        <is>
          <t>土地流转、务工就业、资产收益</t>
        </is>
      </c>
      <c r="P48" s="243" t="n">
        <v>3212</v>
      </c>
      <c r="Q48" s="164" t="inlineStr">
        <is>
          <t>否</t>
        </is>
      </c>
      <c r="R48" s="164" t="inlineStr">
        <is>
          <t>否</t>
        </is>
      </c>
      <c r="S48" s="164" t="inlineStr">
        <is>
          <t>否</t>
        </is>
      </c>
      <c r="T48" s="209" t="inlineStr">
        <is>
          <t>宣威市农业农村局</t>
        </is>
      </c>
      <c r="U48" s="164" t="inlineStr">
        <is>
          <t>西泽乡人民政府</t>
        </is>
      </c>
      <c r="V48" s="164" t="inlineStr">
        <is>
          <t>是</t>
        </is>
      </c>
      <c r="W48" s="462" t="n">
        <v>46023</v>
      </c>
      <c r="X48" s="252" t="n">
        <v>46357</v>
      </c>
      <c r="Y48" s="464" t="inlineStr">
        <is>
          <t>同意入库</t>
        </is>
      </c>
      <c r="Z48" s="209" t="inlineStr">
        <is>
          <t>提质增效</t>
        </is>
      </c>
    </row>
    <row r="49" ht="409.5" customHeight="1" s="1">
      <c r="A49" s="209" t="n">
        <v>43</v>
      </c>
      <c r="B49" s="164" t="inlineStr">
        <is>
          <t>产业发展</t>
        </is>
      </c>
      <c r="C49" s="164" t="inlineStr">
        <is>
          <t>加工流通项目</t>
        </is>
      </c>
      <c r="D49" s="164" t="inlineStr">
        <is>
          <t>生产加工</t>
        </is>
      </c>
      <c r="E49" s="283" t="inlineStr">
        <is>
          <t>西宁街道马街村象鼻易地扶贫搬迁集中安置点果蔬加工厂房建设项目</t>
        </is>
      </c>
      <c r="F49" s="164" t="inlineStr">
        <is>
          <t>西宁街道</t>
        </is>
      </c>
      <c r="G49" s="164" t="inlineStr">
        <is>
          <t>马街村</t>
        </is>
      </c>
      <c r="H49" s="164" t="inlineStr">
        <is>
          <t>新建</t>
        </is>
      </c>
      <c r="I49" s="208" t="inlineStr">
        <is>
          <t>1.投资270万元，新建重钢结构面积1588㎡加工厂房，厂房主体为长60m、宽20m、高7m，单价1700元/㎡，【含基础工程：浇筑钢筋水泥地基，满足重钢结构承重及生产设备安装需求；主体及围护工程：搭建重钢主体框架，安装符合工业标准的门窗、外墙保温及装饰材料，设置室内功能分区隔墙；配套工程：完成室内地面硬化、屋面及地面防水处理，铺设室内给排水、强电、弱电管线及设备接口】。
   2.投资30万元，新安装电力配套设施1套，架设专用电力线路、安装500kVA变压器1台及配套配电箱、计量装置等，确保保鲜库制冷设备及辅助设施安全、稳定、充足用电。</t>
        </is>
      </c>
      <c r="J49" s="209" t="n">
        <v>300</v>
      </c>
      <c r="K49" s="209" t="n"/>
      <c r="L49" s="164" t="n">
        <v>300</v>
      </c>
      <c r="M49" s="164" t="n"/>
      <c r="N49" s="283" t="inlineStr">
        <is>
          <t>通过马街村象鼻易地扶贫搬迁安置点建果蔬储存保鲜库项目的实施。项目建成后，推行社会化经营管理，引进公司经营，经营主体按年收益5%缴。可带动辖区内农户80户330人（其中，脱贫户77户318人，三类监测对象3户12人）户均增收1.1万元以上，村集体增收10万元,群众满意度90%以上。</t>
        </is>
      </c>
      <c r="O49" s="164" t="inlineStr">
        <is>
          <t>土地流转、带动务工就业等</t>
        </is>
      </c>
      <c r="P49" s="164" t="n">
        <v>330</v>
      </c>
      <c r="Q49" s="164" t="inlineStr">
        <is>
          <t>否</t>
        </is>
      </c>
      <c r="R49" s="164" t="inlineStr">
        <is>
          <t>否</t>
        </is>
      </c>
      <c r="S49" s="164" t="inlineStr">
        <is>
          <t>是</t>
        </is>
      </c>
      <c r="T49" s="209" t="inlineStr">
        <is>
          <t>宣威市农业农村局</t>
        </is>
      </c>
      <c r="U49" s="164" t="inlineStr">
        <is>
          <t>宣威市西宁街道办事处</t>
        </is>
      </c>
      <c r="V49" s="164" t="n">
        <v>2026</v>
      </c>
      <c r="W49" s="252" t="n">
        <v>46023</v>
      </c>
      <c r="X49" s="252" t="n">
        <v>46357</v>
      </c>
      <c r="Y49" s="464" t="inlineStr">
        <is>
          <t>同意入库</t>
        </is>
      </c>
      <c r="Z49" s="209" t="inlineStr">
        <is>
          <t>提质增效</t>
        </is>
      </c>
    </row>
    <row r="50" ht="409.5" customHeight="1" s="1">
      <c r="A50" s="209" t="n">
        <v>44</v>
      </c>
      <c r="B50" s="209" t="inlineStr">
        <is>
          <t>产业发展</t>
        </is>
      </c>
      <c r="C50" s="209" t="inlineStr">
        <is>
          <t>加工流通项目</t>
        </is>
      </c>
      <c r="D50" s="209" t="inlineStr">
        <is>
          <t>加工业</t>
        </is>
      </c>
      <c r="E50" s="212" t="inlineStr">
        <is>
          <t>场镇大松树村委会农产品生产及交易市场建设项目</t>
        </is>
      </c>
      <c r="F50" s="209" t="inlineStr">
        <is>
          <t>羊场镇</t>
        </is>
      </c>
      <c r="G50" s="209" t="inlineStr">
        <is>
          <t>大松树村</t>
        </is>
      </c>
      <c r="H50" s="210" t="inlineStr">
        <is>
          <t>新建</t>
        </is>
      </c>
      <c r="I50" s="212" t="inlineStr">
        <is>
          <t>1.更换彩钢瓦顶棚1200平方米，360元/平方米，投资43.2万元，大棚钢柱子及钢梁加固，投资15.3万元，合计投资58.5万元；
3.大棚侧面结构封闭加固长195米，高4.2米，820平方米，460元/平方米，投资37.72万元；
4.菜台上面及侧面贴砖680平米，100元/平方米，投资6.8万；菜台铝合金维护680平方米，400元/平方米,投资27.2万，共计投资34万；
5.铺水磨石地面1000平方米，180元/平方米，投资18万
6.铺设排水排污管网160米，460元/米，投资  7.36万元；
7.安装供电设施1套，投资5万元；
8.室外场地铺沥青300平方米，150元/平方米，投资4.5万元。</t>
        </is>
      </c>
      <c r="J50" s="209" t="n">
        <v>165</v>
      </c>
      <c r="K50" s="209" t="n"/>
      <c r="L50" s="209" t="n">
        <v>165</v>
      </c>
      <c r="M50" s="209" t="n"/>
      <c r="N50" s="212" t="inlineStr">
        <is>
          <t>通过项目建设，改造农贸市场1个，项目建成后形成的资产归大松树村委会集体所有，村委会自主经营，预计项目年收益率为4％，每年可增加收益6万元。通过项目实施，为周边居民交易农特产品提供便利，即方便居民购买生活物资，又带动周边农户发展蔬菜产业，改善人居环境，增加群众收入，预计受益群众4000户1160人，其中脱贫户154户393人，三类监测对象36户68人。</t>
        </is>
      </c>
      <c r="O50" s="209" t="inlineStr">
        <is>
          <t>带动产业发展、收益分红等</t>
        </is>
      </c>
      <c r="P50" s="209" t="n">
        <v>393</v>
      </c>
      <c r="Q50" s="209" t="inlineStr">
        <is>
          <t>否</t>
        </is>
      </c>
      <c r="R50" s="209" t="inlineStr">
        <is>
          <t>否</t>
        </is>
      </c>
      <c r="S50" s="209" t="inlineStr">
        <is>
          <t>否</t>
        </is>
      </c>
      <c r="T50" s="209" t="inlineStr">
        <is>
          <t>宣威市农业农村局</t>
        </is>
      </c>
      <c r="U50" s="209" t="inlineStr">
        <is>
          <t>羊场镇人民政府</t>
        </is>
      </c>
      <c r="V50" s="209" t="inlineStr">
        <is>
          <t>是</t>
        </is>
      </c>
      <c r="W50" s="462" t="n">
        <v>46023</v>
      </c>
      <c r="X50" s="252" t="n">
        <v>46357</v>
      </c>
      <c r="Y50" s="464" t="inlineStr">
        <is>
          <t>同意入库</t>
        </is>
      </c>
      <c r="Z50" s="209" t="inlineStr">
        <is>
          <t>提质增效</t>
        </is>
      </c>
    </row>
    <row r="51" ht="409.5" customHeight="1" s="1">
      <c r="A51" s="209" t="n">
        <v>45</v>
      </c>
      <c r="B51" s="209" t="inlineStr">
        <is>
          <t>产业发展</t>
        </is>
      </c>
      <c r="C51" s="209" t="inlineStr">
        <is>
          <t>加工流通项目</t>
        </is>
      </c>
      <c r="D51" s="209" t="inlineStr">
        <is>
          <t>加工业</t>
        </is>
      </c>
      <c r="E51" s="212" t="inlineStr">
        <is>
          <t>羊场镇大田坝村委会迷迭香加工厂房扩建项目</t>
        </is>
      </c>
      <c r="F51" s="209" t="inlineStr">
        <is>
          <t>羊场镇</t>
        </is>
      </c>
      <c r="G51" s="209" t="inlineStr">
        <is>
          <t>大田坝村委会</t>
        </is>
      </c>
      <c r="H51" s="210" t="inlineStr">
        <is>
          <t>新建</t>
        </is>
      </c>
      <c r="I51" s="212" t="inlineStr">
        <is>
          <t>1.新建钢架结构彩钢瓦厂房2栋1100平方米，其中产品仓储房1栋500平方米（宽15米，长33.3米，顶高9米），加工厂房1栋600平方米（宽24米，长25米，顶高9米），单价550元/平方米，投资60.4万元；                                  2.C30混凝土硬化物料晾晒场地1300平方米，120元/平方米，投资15.6万元；                          3.片石支砌挡土墙8段1650立方，360元/方，投资59.4万元；                                4.土方开挖运出3800方，10元/方，投资3.8万元；                                         5.新建砖结构彩钢瓦生产管理用房200平方米，800元/平方米，投资16万元，场内路面硬化400平方米，120元/平方米，投资4.8万元。合计投资160万元。</t>
        </is>
      </c>
      <c r="J51" s="209" t="n">
        <v>160</v>
      </c>
      <c r="K51" s="209" t="n">
        <v>160</v>
      </c>
      <c r="L51" s="209" t="n"/>
      <c r="M51" s="209" t="n"/>
      <c r="N51" s="213" t="inlineStr">
        <is>
          <t>通过项目扩建，新建加工厂房2栋1100平方米，生产管理用房200平方米，硬化物料晾晒场地1300平方米，支砌挡墙1650立方，硬化场内路面400平方米，项目建成后产权归大田坝村集体，出租给宣威市香溢农业科技发展有限公司经营使用，租期10年，每年租金7万元，收益70万元。预计收益农户690户1894人（其中脱贫户89户257人，三类监测对象18户35人）。</t>
        </is>
      </c>
      <c r="O51" s="209" t="inlineStr">
        <is>
          <t>土地流转、带动务工就业、带动种植等</t>
        </is>
      </c>
      <c r="P51" s="209" t="n">
        <v>257</v>
      </c>
      <c r="Q51" s="209" t="inlineStr">
        <is>
          <t>否</t>
        </is>
      </c>
      <c r="R51" s="209" t="inlineStr">
        <is>
          <t>否</t>
        </is>
      </c>
      <c r="S51" s="209" t="inlineStr">
        <is>
          <t>否</t>
        </is>
      </c>
      <c r="T51" s="209" t="inlineStr">
        <is>
          <t>宣威市农业农村局</t>
        </is>
      </c>
      <c r="U51" s="209" t="inlineStr">
        <is>
          <t>羊场镇人民政府</t>
        </is>
      </c>
      <c r="V51" s="209" t="inlineStr">
        <is>
          <t>是</t>
        </is>
      </c>
      <c r="W51" s="252" t="n">
        <v>46023</v>
      </c>
      <c r="X51" s="252" t="n">
        <v>46357</v>
      </c>
      <c r="Y51" s="464" t="inlineStr">
        <is>
          <t>同意入库</t>
        </is>
      </c>
      <c r="Z51" s="209" t="inlineStr">
        <is>
          <t>提质增效</t>
        </is>
      </c>
    </row>
    <row r="52" ht="409.5" customHeight="1" s="1">
      <c r="A52" s="209" t="n">
        <v>46</v>
      </c>
      <c r="B52" s="209" t="inlineStr">
        <is>
          <t>产业发展</t>
        </is>
      </c>
      <c r="C52" s="209" t="inlineStr">
        <is>
          <t>加工流通项目</t>
        </is>
      </c>
      <c r="D52" s="209" t="inlineStr">
        <is>
          <t>加工业</t>
        </is>
      </c>
      <c r="E52" s="212" t="inlineStr">
        <is>
          <t>羊场镇镇兴村委会亿森农副产品生产及配套生物质颗粒厂提质增效扩建项目</t>
        </is>
      </c>
      <c r="F52" s="209" t="inlineStr">
        <is>
          <t>羊场镇</t>
        </is>
      </c>
      <c r="G52" s="209" t="inlineStr">
        <is>
          <t>镇兴村</t>
        </is>
      </c>
      <c r="H52" s="210" t="inlineStr">
        <is>
          <t>新建</t>
        </is>
      </c>
      <c r="I52" s="212" t="inlineStr">
        <is>
          <t>1.新建7米高原材料彩钢瓦堆放大棚1个1000平方米，450元/平方米，投资45万元。合计投资45万元。</t>
        </is>
      </c>
      <c r="J52" s="209" t="n">
        <v>45</v>
      </c>
      <c r="K52" s="209" t="n">
        <v>45</v>
      </c>
      <c r="L52" s="209" t="n"/>
      <c r="M52" s="209" t="n"/>
      <c r="N52" s="212" t="inlineStr">
        <is>
          <t>通过项目建设，新建7米高原材料彩钢瓦堆放大棚1个1000平方米，项目建成后固定资产归镇兴村集体所有，通过租赁方式运营，预计项目年收益率为4％，每年可增加收益2万元。通过项目实施可带动本村村民就近务工，回收本村及周边村镇广大农户废旧木料、秸秆、玉米骨等可燃材料，废弃资源充分利用，改善人居环境，增加群众收入，预计受益群众200户520人，其中脱贫户40户110人，监测对象户5户10人。</t>
        </is>
      </c>
      <c r="O52" s="209" t="inlineStr">
        <is>
          <t>带动务工就业、收益分红等</t>
        </is>
      </c>
      <c r="P52" s="209" t="n">
        <v>520</v>
      </c>
      <c r="Q52" s="209" t="inlineStr">
        <is>
          <t>否</t>
        </is>
      </c>
      <c r="R52" s="209" t="inlineStr">
        <is>
          <t>否</t>
        </is>
      </c>
      <c r="S52" s="209" t="inlineStr">
        <is>
          <t>否</t>
        </is>
      </c>
      <c r="T52" s="209" t="inlineStr">
        <is>
          <t>宣威市农业农村局</t>
        </is>
      </c>
      <c r="U52" s="209" t="inlineStr">
        <is>
          <t>羊场镇人民政府</t>
        </is>
      </c>
      <c r="V52" s="209" t="inlineStr">
        <is>
          <t>是</t>
        </is>
      </c>
      <c r="W52" s="462" t="n">
        <v>46023</v>
      </c>
      <c r="X52" s="252" t="n">
        <v>46357</v>
      </c>
      <c r="Y52" s="464" t="inlineStr">
        <is>
          <t>同意入库</t>
        </is>
      </c>
      <c r="Z52" s="209" t="inlineStr">
        <is>
          <t>提质增效</t>
        </is>
      </c>
    </row>
    <row r="53" ht="409.5" customHeight="1" s="1">
      <c r="A53" s="209" t="n">
        <v>47</v>
      </c>
      <c r="B53" s="164" t="inlineStr">
        <is>
          <t>产业发展</t>
        </is>
      </c>
      <c r="C53" s="164" t="inlineStr">
        <is>
          <t>生产项目</t>
        </is>
      </c>
      <c r="D53" s="164" t="inlineStr">
        <is>
          <t>种植业基地</t>
        </is>
      </c>
      <c r="E53" s="164" t="inlineStr">
        <is>
          <t>宣威市龙场镇农产品生产及仓储冷链设施配套项目</t>
        </is>
      </c>
      <c r="F53" s="164" t="inlineStr">
        <is>
          <t>来宾街道</t>
        </is>
      </c>
      <c r="G53" s="164" t="inlineStr">
        <is>
          <t>宗范社区</t>
        </is>
      </c>
      <c r="H53" s="164" t="inlineStr">
        <is>
          <t>新建</t>
        </is>
      </c>
      <c r="I53" s="208" t="inlineStr">
        <is>
          <t>1.投入资金30万元，建设砖混结构管理用房200㎡，单价1500元/㎡。
2.投入资金120万元，建钢架结构仓储分拣车间1000㎡，单价1200元/㎡.</t>
        </is>
      </c>
      <c r="J53" s="164" t="n">
        <v>150</v>
      </c>
      <c r="K53" s="164" t="n">
        <v>150</v>
      </c>
      <c r="L53" s="164" t="n"/>
      <c r="M53" s="164" t="n"/>
      <c r="N53" s="212" t="inlineStr">
        <is>
          <t>通过项目实施，建成来宾街道宗范社区2026年果蔬钢架连体大棚种植产业提质增效补短项目。项目建成后形成的固定资产归宗范社区所有，拟出租给云南滇宇农业科技有限公司使用，预计项目年收益率为6％，即9万元。带动辖区内农户24户97人（其中脱贫户3户13人，“三类监测对象”2户9人），户均增加13000元以上，促进村集体年收入增加9万元。</t>
        </is>
      </c>
      <c r="O53" s="209" t="inlineStr">
        <is>
          <t>土地流转、带动生产、就业务工</t>
        </is>
      </c>
      <c r="P53" s="209" t="n">
        <v>97</v>
      </c>
      <c r="Q53" s="164" t="inlineStr">
        <is>
          <t>否</t>
        </is>
      </c>
      <c r="R53" s="164" t="inlineStr">
        <is>
          <t>否</t>
        </is>
      </c>
      <c r="S53" s="164" t="inlineStr">
        <is>
          <t>是</t>
        </is>
      </c>
      <c r="T53" s="209" t="inlineStr">
        <is>
          <t>宣威市农业农村局</t>
        </is>
      </c>
      <c r="U53" s="164" t="inlineStr">
        <is>
          <t>来宾街道办事处</t>
        </is>
      </c>
      <c r="V53" s="164" t="inlineStr">
        <is>
          <t>是</t>
        </is>
      </c>
      <c r="W53" s="252" t="n">
        <v>46023</v>
      </c>
      <c r="X53" s="252" t="n">
        <v>46357</v>
      </c>
      <c r="Y53" s="464" t="inlineStr">
        <is>
          <t>同意入库</t>
        </is>
      </c>
      <c r="Z53" s="209" t="inlineStr">
        <is>
          <t>提质增效</t>
        </is>
      </c>
    </row>
    <row r="54" ht="409.5" customHeight="1" s="1">
      <c r="A54" s="209" t="n">
        <v>48</v>
      </c>
      <c r="B54" s="209" t="inlineStr">
        <is>
          <t>产业发展</t>
        </is>
      </c>
      <c r="C54" s="209" t="inlineStr">
        <is>
          <t>加工流通项目</t>
        </is>
      </c>
      <c r="D54" s="209" t="inlineStr">
        <is>
          <t>农产品仓储保鲜冷链基础设施建设</t>
        </is>
      </c>
      <c r="E54" s="212" t="inlineStr">
        <is>
          <t>宣威市龙场镇冷库改造项目</t>
        </is>
      </c>
      <c r="F54" s="209" t="inlineStr">
        <is>
          <t>龙场镇</t>
        </is>
      </c>
      <c r="G54" s="209" t="inlineStr">
        <is>
          <t>得所村</t>
        </is>
      </c>
      <c r="H54" s="209" t="inlineStr">
        <is>
          <t>改造</t>
        </is>
      </c>
      <c r="I54" s="212" t="inlineStr">
        <is>
          <t>改扩建冷库制冰车间160.00 ㎡。投资概算：30吨盐水冰瓶机ZB30T-R2E 1套，需投资25万元（压缩机采用台湾汉钟螺杆压缩机，蒸发冷采用深圳中雪）；制冰池一个需投资14万（骨架10号槽钢焊接，内胆采用6mm厚钢板焊接，四周用聚氨酯发泡保温，品牌深圳中雪）；冰篓十个，需投资12万元（品牌深圳中雪）；排管蒸发器器ZX-70 四套需投资15万（热镀锌φ28mm管焊接，品牌深圳中雪）；盐水搅拌器四台需投资6万元（品牌深圳中雪）；航吊2.8吨，需投资10万元，自动吹瓶器1台需投资38万元（品牌深圳中雪），规划总投资120万元。</t>
        </is>
      </c>
      <c r="J54" s="209" t="n">
        <v>120</v>
      </c>
      <c r="K54" s="209" t="n">
        <v>120</v>
      </c>
      <c r="L54" s="209" t="n"/>
      <c r="M54" s="209" t="n"/>
      <c r="N54" s="212" t="inlineStr">
        <is>
          <t>通过项目实施，项目建成后固定资产归村委会所有，村集体按总投资5%出租宣威市发投集团，年可增加收入/5.4万元。建设完成可带动30人就业。</t>
        </is>
      </c>
      <c r="O54" s="209" t="inlineStr">
        <is>
          <t>就业务工、带动生产</t>
        </is>
      </c>
      <c r="P54" s="209" t="n">
        <v>150</v>
      </c>
      <c r="Q54" s="209" t="inlineStr">
        <is>
          <t>否</t>
        </is>
      </c>
      <c r="R54" s="209" t="inlineStr">
        <is>
          <t>否</t>
        </is>
      </c>
      <c r="S54" s="209" t="inlineStr">
        <is>
          <t>否</t>
        </is>
      </c>
      <c r="T54" s="209" t="inlineStr">
        <is>
          <t>宣威市农业农村局</t>
        </is>
      </c>
      <c r="U54" s="209" t="inlineStr">
        <is>
          <t>宣威市龙场镇人民政府</t>
        </is>
      </c>
      <c r="V54" s="209" t="inlineStr">
        <is>
          <t>是</t>
        </is>
      </c>
      <c r="W54" s="462" t="n">
        <v>46023</v>
      </c>
      <c r="X54" s="252" t="n">
        <v>46357</v>
      </c>
      <c r="Y54" s="464" t="inlineStr">
        <is>
          <t>同意入库</t>
        </is>
      </c>
      <c r="Z54" s="209" t="inlineStr">
        <is>
          <t>提质增效</t>
        </is>
      </c>
    </row>
    <row r="55" ht="280.5" customHeight="1" s="1">
      <c r="A55" s="209" t="n">
        <v>49</v>
      </c>
      <c r="B55" s="164" t="inlineStr">
        <is>
          <t>产业发展</t>
        </is>
      </c>
      <c r="C55" s="164" t="inlineStr">
        <is>
          <t>加工流通项目</t>
        </is>
      </c>
      <c r="D55" s="164" t="inlineStr">
        <is>
          <t>农产品仓储保鲜冷链</t>
        </is>
      </c>
      <c r="E55" s="208" t="inlineStr">
        <is>
          <t>田坝镇蔬菜大棚冷库建设项目</t>
        </is>
      </c>
      <c r="F55" s="164" t="inlineStr">
        <is>
          <t>田坝镇</t>
        </is>
      </c>
      <c r="G55" s="164" t="inlineStr">
        <is>
          <t>新民村
石坝村</t>
        </is>
      </c>
      <c r="H55" s="164" t="inlineStr">
        <is>
          <t>新建</t>
        </is>
      </c>
      <c r="I55" s="208" t="inlineStr">
        <is>
          <t>1.投入30万元，在新民村建设冷库1个300立方米，包含制冷设备等，每立方米1000元。
2.投入30万元，在石坝村建设冷库1个300立方米，包含制冷设备等。每立方米1000元。</t>
        </is>
      </c>
      <c r="J55" s="164" t="n">
        <v>60</v>
      </c>
      <c r="K55" s="164" t="n">
        <v>60</v>
      </c>
      <c r="L55" s="164" t="n"/>
      <c r="M55" s="164" t="n"/>
      <c r="N55" s="208" t="inlineStr">
        <is>
          <t>通过增加冷库建设项目，提升现有的26000平方米蔬菜种植的保鲜储存，促进农民增收和产业升级。预计提升村集体经济收入2%，带动周边群众增收致富，预计可带动辖区内农户55人，其中（其中脱贫户7户18人，“三类监测对象”5户15人）。</t>
        </is>
      </c>
      <c r="O55" s="164" t="inlineStr">
        <is>
          <t>土地流转、带动务工就业</t>
        </is>
      </c>
      <c r="P55" s="164" t="n">
        <v>55</v>
      </c>
      <c r="Q55" s="164" t="inlineStr">
        <is>
          <t>否</t>
        </is>
      </c>
      <c r="R55" s="164" t="inlineStr">
        <is>
          <t>否</t>
        </is>
      </c>
      <c r="S55" s="164" t="inlineStr">
        <is>
          <t>否</t>
        </is>
      </c>
      <c r="T55" s="209" t="inlineStr">
        <is>
          <t>宣威市农业农村局</t>
        </is>
      </c>
      <c r="U55" s="164" t="inlineStr">
        <is>
          <t>田坝镇人民政府</t>
        </is>
      </c>
      <c r="V55" s="164" t="inlineStr">
        <is>
          <t>是</t>
        </is>
      </c>
      <c r="W55" s="252" t="n">
        <v>46023</v>
      </c>
      <c r="X55" s="252" t="n">
        <v>46357</v>
      </c>
      <c r="Y55" s="464" t="inlineStr">
        <is>
          <t>同意入库</t>
        </is>
      </c>
      <c r="Z55" s="209" t="inlineStr">
        <is>
          <t>提质增效</t>
        </is>
      </c>
    </row>
    <row r="56" ht="409.5" customHeight="1" s="1">
      <c r="A56" s="209" t="n">
        <v>50</v>
      </c>
      <c r="B56" s="164" t="inlineStr">
        <is>
          <t>产业发展</t>
        </is>
      </c>
      <c r="C56" s="164" t="inlineStr">
        <is>
          <t>生产项目</t>
        </is>
      </c>
      <c r="D56" s="164" t="inlineStr">
        <is>
          <t>养殖业基地</t>
        </is>
      </c>
      <c r="E56" s="208" t="inlineStr">
        <is>
          <t>倘塘镇启龙村养殖场改造提升项目</t>
        </is>
      </c>
      <c r="F56" s="164" t="inlineStr">
        <is>
          <t>倘塘镇</t>
        </is>
      </c>
      <c r="G56" s="164" t="inlineStr">
        <is>
          <t>启龙村</t>
        </is>
      </c>
      <c r="H56" s="164" t="inlineStr">
        <is>
          <t>改建</t>
        </is>
      </c>
      <c r="I56" s="451" t="inlineStr">
        <is>
          <t>在倘塘镇启龙村投资45万元实施倘塘镇启龙村养殖场改造提升项目，建设内容如下：                       
1.老式圈舍改造成漏粪板水泡粪圈舍36间,单价0.5万元/间，投资18万元。                                                                           2.更换圈舍窗子36道，单价75元/道，投资2.7万元；更换风机10台，单价0.15万元/台，投资1.5万元；共投资4.2万元。                                                               
3.安装防鼠板（长350米*高1.6米）560平方米，单价75元/平方米，投资4.2万元；安装20吨料塔2个，单价1.6万元/个，投资3.2万元；安装料线2条，单价2.3万元/套，投资4.6万元；安装100吨地磅1台，单价2.1万元，地磅基础建设1.7万元，投资3.8万元；共投资15.8万元。 
4.养殖圈舍墙体整体加高1.2米改造，390平方米，单价180元/平方米，投资7万元。</t>
        </is>
      </c>
      <c r="J56" s="164" t="n">
        <v>40</v>
      </c>
      <c r="K56" s="164" t="n"/>
      <c r="L56" s="164" t="n">
        <v>40</v>
      </c>
      <c r="M56" s="164" t="n"/>
      <c r="N56" s="208" t="inlineStr">
        <is>
          <t>通过养殖场改造提升，实现了标准化养殖，提高了养殖效率。项目建成后产权归宣威市天松种植养殖专业合作社，预计项目年收益率为5％，即6万元。带动辖区内农户200户（其中脱贫户162户“三类监测对象”38户）户均增加2000元以上，村集体收入增加6万元。</t>
        </is>
      </c>
      <c r="O56" s="164" t="inlineStr">
        <is>
          <t>带动务工就业、资产收益等</t>
        </is>
      </c>
      <c r="P56" s="164" t="n">
        <v>710</v>
      </c>
      <c r="Q56" s="164" t="inlineStr">
        <is>
          <t>否</t>
        </is>
      </c>
      <c r="R56" s="164" t="inlineStr">
        <is>
          <t>是</t>
        </is>
      </c>
      <c r="S56" s="164" t="inlineStr">
        <is>
          <t>否</t>
        </is>
      </c>
      <c r="T56" s="209" t="inlineStr">
        <is>
          <t>宣威市农业农村局</t>
        </is>
      </c>
      <c r="U56" s="164" t="inlineStr">
        <is>
          <t>倘塘镇人民政府</t>
        </is>
      </c>
      <c r="V56" s="164" t="inlineStr">
        <is>
          <t>是</t>
        </is>
      </c>
      <c r="W56" s="462" t="n">
        <v>46023</v>
      </c>
      <c r="X56" s="252" t="n">
        <v>46357</v>
      </c>
      <c r="Y56" s="464" t="inlineStr">
        <is>
          <t>同意入库</t>
        </is>
      </c>
      <c r="Z56" s="209" t="inlineStr">
        <is>
          <t>提质增效</t>
        </is>
      </c>
    </row>
    <row r="57" ht="409.5" customHeight="1" s="1">
      <c r="A57" s="209" t="n">
        <v>51</v>
      </c>
      <c r="B57" s="164" t="inlineStr">
        <is>
          <t>产业发展</t>
        </is>
      </c>
      <c r="C57" s="164" t="inlineStr">
        <is>
          <t>生产项目</t>
        </is>
      </c>
      <c r="D57" s="164" t="inlineStr">
        <is>
          <t>养殖业基地</t>
        </is>
      </c>
      <c r="E57" s="208" t="inlineStr">
        <is>
          <t>倘塘镇宜木戛村养牛场改造提升项目</t>
        </is>
      </c>
      <c r="F57" s="164" t="inlineStr">
        <is>
          <t>倘塘镇</t>
        </is>
      </c>
      <c r="G57" s="164" t="inlineStr">
        <is>
          <t>宜木戛</t>
        </is>
      </c>
      <c r="H57" s="164" t="inlineStr">
        <is>
          <t>改建</t>
        </is>
      </c>
      <c r="I57" s="451" t="inlineStr">
        <is>
          <t>在倘塘镇宜木戛村投资20万元实施倘塘镇宜木戛村养牛场改造提升项目，建设内容如下：                       
1.硬化主路至养牛场道路850平方米，厚0.15米，C30混凝土浇筑，单价100元/平方米，投资8.5万元。
2.建设场地铁丝网防护围栏（高2米、长500米），单价120元/米，投资6万元.
3.新建150平方米脱温室1个，单价300元/平方米，投资4.5万元。
4.新建100平方米晒粪场，单价100元/平方米，投资1万元。</t>
        </is>
      </c>
      <c r="J57" s="164" t="n">
        <v>20</v>
      </c>
      <c r="K57" s="164" t="n"/>
      <c r="L57" s="164" t="n">
        <v>20</v>
      </c>
      <c r="M57" s="164" t="n"/>
      <c r="N57" s="457" t="inlineStr">
        <is>
          <t>通过养牛场改造提升，能一次养殖肉鸡5000只。项目建成后产权归宜木戛村集体，通过租赁方式，预计项目年收益率5%，即4万元。常年提供就业岗位2个，受益监测对象20户83人，户均增加1500元以上。</t>
        </is>
      </c>
      <c r="O57" s="164" t="inlineStr">
        <is>
          <t>带动务工就业、资产收益等</t>
        </is>
      </c>
      <c r="P57" s="164" t="n">
        <v>83</v>
      </c>
      <c r="Q57" s="164" t="inlineStr">
        <is>
          <t>否</t>
        </is>
      </c>
      <c r="R57" s="164" t="inlineStr">
        <is>
          <t>是</t>
        </is>
      </c>
      <c r="S57" s="164" t="inlineStr">
        <is>
          <t>否</t>
        </is>
      </c>
      <c r="T57" s="209" t="inlineStr">
        <is>
          <t>宣威市农业农村局</t>
        </is>
      </c>
      <c r="U57" s="164" t="inlineStr">
        <is>
          <t>倘塘镇人民政府</t>
        </is>
      </c>
      <c r="V57" s="164" t="inlineStr">
        <is>
          <t>是</t>
        </is>
      </c>
      <c r="W57" s="252" t="n">
        <v>46023</v>
      </c>
      <c r="X57" s="252" t="n">
        <v>46357</v>
      </c>
      <c r="Y57" s="464" t="inlineStr">
        <is>
          <t>同意入库</t>
        </is>
      </c>
      <c r="Z57" s="209" t="inlineStr">
        <is>
          <t>提质增效</t>
        </is>
      </c>
    </row>
    <row r="58" ht="409.5" customHeight="1" s="1">
      <c r="A58" s="209" t="n">
        <v>52</v>
      </c>
      <c r="B58" s="164" t="inlineStr">
        <is>
          <t>产业发展</t>
        </is>
      </c>
      <c r="C58" s="164" t="inlineStr">
        <is>
          <t>加工流通项目</t>
        </is>
      </c>
      <c r="D58" s="164" t="inlineStr">
        <is>
          <t>农产品仓储保鲜冷链基础设施建设</t>
        </is>
      </c>
      <c r="E58" s="208" t="inlineStr">
        <is>
          <t>倘塘镇兴隆村农产品生产及仓储冷链设施配套项目</t>
        </is>
      </c>
      <c r="F58" s="164" t="inlineStr">
        <is>
          <t>倘塘镇</t>
        </is>
      </c>
      <c r="G58" s="164" t="inlineStr">
        <is>
          <t>兴隆村</t>
        </is>
      </c>
      <c r="H58" s="164" t="inlineStr">
        <is>
          <t>新建</t>
        </is>
      </c>
      <c r="I58" s="208" t="inlineStr">
        <is>
          <t>在兴隆村投资60万元实施倘塘镇兴隆村冷库建设项目，建设内容如下：
1.在新建的钢架结构房屋内安装1个600立方米的冷库（长15米、宽10米、高4米），单价800元/平方米，投资48万元。
2.新建钢架结构分拣车间180平方米，单价600元/平方米，投资10.8万元。
3.场地硬化120平方米，厚0.15米，C30混凝土浇筑，单价100元/平方米，投资1.2万元。</t>
        </is>
      </c>
      <c r="J58" s="164" t="n">
        <v>60</v>
      </c>
      <c r="K58" s="164" t="n">
        <v>60</v>
      </c>
      <c r="L58" s="164" t="n"/>
      <c r="M58" s="164" t="n"/>
      <c r="N58" s="458" t="inlineStr">
        <is>
          <t>通过建设冷库600立方米，带动产业链协同发展，促进农民增收。目建成后产权归兴隆村集体，通过租赁方式，预计项目年收益率为5％，即3万元。带动辖区内农户23户（其中脱贫户5户）户均增加1500元以上，促进村集体收入增加2万元。</t>
        </is>
      </c>
      <c r="O58" s="246" t="inlineStr">
        <is>
          <t>带动务工就业、土地流转等</t>
        </is>
      </c>
      <c r="P58" s="164" t="n">
        <v>92</v>
      </c>
      <c r="Q58" s="164" t="inlineStr">
        <is>
          <t>否</t>
        </is>
      </c>
      <c r="R58" s="164" t="inlineStr">
        <is>
          <t>是</t>
        </is>
      </c>
      <c r="S58" s="164" t="inlineStr">
        <is>
          <t>否</t>
        </is>
      </c>
      <c r="T58" s="209" t="inlineStr">
        <is>
          <t>宣威市农业农村局</t>
        </is>
      </c>
      <c r="U58" s="164" t="inlineStr">
        <is>
          <t>倘塘镇人民政府</t>
        </is>
      </c>
      <c r="V58" s="164" t="inlineStr">
        <is>
          <t>是</t>
        </is>
      </c>
      <c r="W58" s="462" t="n">
        <v>46023</v>
      </c>
      <c r="X58" s="252" t="n">
        <v>46357</v>
      </c>
      <c r="Y58" s="464" t="inlineStr">
        <is>
          <t>同意入库</t>
        </is>
      </c>
      <c r="Z58" s="209" t="inlineStr">
        <is>
          <t>提质增效</t>
        </is>
      </c>
    </row>
    <row r="59" ht="409.5" customHeight="1" s="1">
      <c r="A59" s="209" t="n">
        <v>53</v>
      </c>
      <c r="B59" s="164" t="inlineStr">
        <is>
          <t>产业发展</t>
        </is>
      </c>
      <c r="C59" s="164" t="inlineStr">
        <is>
          <t>加工流通项目</t>
        </is>
      </c>
      <c r="D59" s="164" t="inlineStr">
        <is>
          <t>农产品仓储保鲜冷链基础设施建设</t>
        </is>
      </c>
      <c r="E59" s="208" t="inlineStr">
        <is>
          <t>倘塘镇新乐村农产品生产及仓储冷链设施配套项目</t>
        </is>
      </c>
      <c r="F59" s="164" t="inlineStr">
        <is>
          <t>倘塘镇</t>
        </is>
      </c>
      <c r="G59" s="164" t="inlineStr">
        <is>
          <t>新乐村</t>
        </is>
      </c>
      <c r="H59" s="164" t="inlineStr">
        <is>
          <t>新建</t>
        </is>
      </c>
      <c r="I59" s="208" t="inlineStr">
        <is>
          <t>在新乐村投资40万元实施倘塘镇新乐村冷库建设项目，建设内容如下：
 1.在新建的钢架结构房屋内安装1个400立方米的冷库（长10米、宽10米、高4米），每立方米800元，投资32万元。
2.新建钢架结构分拣车间120平方米，每平方米600元，投资7.2万元。
3.场地硬化80平方米，厚0.15米，C30混凝土浇筑，100元/平方米，投资0.8万元。</t>
        </is>
      </c>
      <c r="J59" s="164" t="n">
        <v>40</v>
      </c>
      <c r="K59" s="164" t="n">
        <v>40</v>
      </c>
      <c r="L59" s="164" t="n"/>
      <c r="M59" s="164" t="n"/>
      <c r="N59" s="458" t="inlineStr">
        <is>
          <t>通过项目实施，建成冷库400m³，带动产业链协同发展，促进农民增收。项目建成后产权归新乐村集体，通过租赁方式，预计项目年收益率为5％，即2万元。带动辖区内农户42户（其中脱贫户8户）户均增加1500元以上。</t>
        </is>
      </c>
      <c r="O59" s="246" t="inlineStr">
        <is>
          <t>务工就业、资产收益、土地流转等</t>
        </is>
      </c>
      <c r="P59" s="164" t="n">
        <v>120</v>
      </c>
      <c r="Q59" s="164" t="inlineStr">
        <is>
          <t>否</t>
        </is>
      </c>
      <c r="R59" s="164" t="inlineStr">
        <is>
          <t>是</t>
        </is>
      </c>
      <c r="S59" s="164" t="inlineStr">
        <is>
          <t>否</t>
        </is>
      </c>
      <c r="T59" s="209" t="inlineStr">
        <is>
          <t>宣威市农业农村局</t>
        </is>
      </c>
      <c r="U59" s="164" t="inlineStr">
        <is>
          <t>倘塘镇人民政府</t>
        </is>
      </c>
      <c r="V59" s="164" t="inlineStr">
        <is>
          <t>是</t>
        </is>
      </c>
      <c r="W59" s="252" t="n">
        <v>46023</v>
      </c>
      <c r="X59" s="252" t="n">
        <v>46357</v>
      </c>
      <c r="Y59" s="464" t="inlineStr">
        <is>
          <t>同意入库</t>
        </is>
      </c>
      <c r="Z59" s="209" t="inlineStr">
        <is>
          <t>提质增效</t>
        </is>
      </c>
    </row>
    <row r="60" ht="409.5" customHeight="1" s="1">
      <c r="A60" s="209" t="n">
        <v>54</v>
      </c>
      <c r="B60" s="439" t="inlineStr">
        <is>
          <t>产业发展</t>
        </is>
      </c>
      <c r="C60" s="439" t="inlineStr">
        <is>
          <t>生产项目</t>
        </is>
      </c>
      <c r="D60" s="439" t="inlineStr">
        <is>
          <t>种植业基地</t>
        </is>
      </c>
      <c r="E60" s="441" t="inlineStr">
        <is>
          <t>得禄乡务乐村果蔬基地提质增效项目</t>
        </is>
      </c>
      <c r="F60" s="439" t="inlineStr">
        <is>
          <t>得禄乡</t>
        </is>
      </c>
      <c r="G60" s="439" t="inlineStr">
        <is>
          <t>务乐村</t>
        </is>
      </c>
      <c r="H60" s="439" t="inlineStr">
        <is>
          <t>扶贫资产提质增效</t>
        </is>
      </c>
      <c r="I60" s="208" t="inlineStr">
        <is>
          <t>得禄乡务乐村果蔬基地提质增效项目，对2019年沪滇项目务乐蔬菜大棚进行提质增效，需投入资金30万元。建设内容：
1.建设取水池（浆砌石80cm厚，内空2米，高3米及其他附属设施）2座，单价3万元/座，投资6万元。
2.管道安装（110PE管）1300米，单价70元/米，投资9.1万元。
3.安装电动卷膜杆投资14.9万元：电动卷膜器（含各类安装）62个，单价1145元/个，投资7.1万元；控制柜4个，单价9600元/个，投资3.8万元；恒温系统4套，单价3000元/套，投资1.2万元；6㎡铜芯线4000米，单价4.5元/米，投资1.8万元；主电路电线（l6㎡）900米，单价11元/米，投资1万元。</t>
        </is>
      </c>
      <c r="J60" s="164" t="n">
        <v>30</v>
      </c>
      <c r="K60" s="164" t="n"/>
      <c r="L60" s="164" t="n">
        <v>30</v>
      </c>
      <c r="M60" s="164" t="n"/>
      <c r="N60" s="208" t="inlineStr">
        <is>
          <t>通过项目实施，建成得禄乡务乐果蔬产业基地提质增效项目，提升经营主体种植积极性、促进经营主体、村集体、农户增加收入。项目建成后固定资产归务乐村集体所有，通过租赁方式运营，预计项目年收益率为4％，促进村集体收入增加1.2万元。通过就近务工方式，带动辖区内农户8户，（其中脱贫户和监测对象7户）。</t>
        </is>
      </c>
      <c r="O60" s="164" t="inlineStr">
        <is>
          <t>土地流转、带动务工就业等</t>
        </is>
      </c>
      <c r="P60" s="439" t="n">
        <v>8</v>
      </c>
      <c r="Q60" s="439" t="inlineStr">
        <is>
          <t>否</t>
        </is>
      </c>
      <c r="R60" s="439" t="inlineStr">
        <is>
          <t>否</t>
        </is>
      </c>
      <c r="S60" s="439" t="inlineStr">
        <is>
          <t>否</t>
        </is>
      </c>
      <c r="T60" s="209" t="inlineStr">
        <is>
          <t>宣威市农业农村局</t>
        </is>
      </c>
      <c r="U60" s="439" t="inlineStr">
        <is>
          <t>得禄乡人民政府</t>
        </is>
      </c>
      <c r="V60" s="439" t="inlineStr">
        <is>
          <t>是</t>
        </is>
      </c>
      <c r="W60" s="462" t="n">
        <v>46023</v>
      </c>
      <c r="X60" s="252" t="n">
        <v>46357</v>
      </c>
      <c r="Y60" s="464" t="inlineStr">
        <is>
          <t>同意入库</t>
        </is>
      </c>
      <c r="Z60" s="209" t="inlineStr">
        <is>
          <t>提质增效</t>
        </is>
      </c>
    </row>
    <row r="61" ht="409.5" customHeight="1" s="1">
      <c r="A61" s="209" t="n">
        <v>55</v>
      </c>
      <c r="B61" s="439" t="inlineStr">
        <is>
          <t>产业发展</t>
        </is>
      </c>
      <c r="C61" s="439" t="inlineStr">
        <is>
          <t>加工流通项目</t>
        </is>
      </c>
      <c r="D61" s="439" t="inlineStr">
        <is>
          <t>农产品仓储保鲜冷链基础设施建设</t>
        </is>
      </c>
      <c r="E61" s="441" t="inlineStr">
        <is>
          <t>格宜镇刺梨红茶加工厂建设项目</t>
        </is>
      </c>
      <c r="F61" s="439" t="inlineStr">
        <is>
          <t>格宜镇</t>
        </is>
      </c>
      <c r="G61" s="439" t="inlineStr">
        <is>
          <t>启文</t>
        </is>
      </c>
      <c r="H61" s="439" t="inlineStr">
        <is>
          <t>改建</t>
        </is>
      </c>
      <c r="I61" s="208" t="inlineStr">
        <is>
          <t>该项目依托已建成帮扶项目资产冷库，对其进行配套设施改造，建成刺梨茶加工厂。建设内容为：1.地面平整及硬化1180平方米，单价130元/平方米，投资15.34万元;2.新建彩钢瓦屋面1500平方米，单价142元/平方米，投资21.3万元;3.加工车间隔断及门窗安装，投资9.95万元；4.车间地坪漆改造合计1500平方米，单价32元/平方米，投资4.8万元；5.水电及其他配套设施，投资4.8万元;6.刺梨清洗系统及排污，投资1.89万元；7.办公区及食堂改造600平方米，单价32元/平方米，投资1.92万元。共计投资60万元。</t>
        </is>
      </c>
      <c r="J61" s="164" t="n">
        <v>60</v>
      </c>
      <c r="K61" s="164" t="n">
        <v>60</v>
      </c>
      <c r="L61" s="164" t="n"/>
      <c r="M61" s="164" t="n"/>
      <c r="N61" s="208" t="inlineStr">
        <is>
          <t xml:space="preserve"> 
通过项目实施，建成刺梨茶加工厂，充分发挥经营性项目资产效益，达到巩固提升一批的目的。项目建成的固定资产归启文村委会集体所有，预计年收益为6%，即3.6万元。建成后可带动辖区内农户100余人就业（其中监测对象不少于5人）。</t>
        </is>
      </c>
      <c r="O61" s="164" t="inlineStr">
        <is>
          <t>劳务用工</t>
        </is>
      </c>
      <c r="P61" s="439" t="n">
        <v>100</v>
      </c>
      <c r="Q61" s="439" t="inlineStr">
        <is>
          <t>否</t>
        </is>
      </c>
      <c r="R61" s="439" t="inlineStr">
        <is>
          <t>否</t>
        </is>
      </c>
      <c r="S61" s="439" t="inlineStr">
        <is>
          <t>是</t>
        </is>
      </c>
      <c r="T61" s="209" t="inlineStr">
        <is>
          <t>宣威市农业农村局</t>
        </is>
      </c>
      <c r="U61" s="439" t="inlineStr">
        <is>
          <t>格宜镇人民政府</t>
        </is>
      </c>
      <c r="V61" s="439" t="inlineStr">
        <is>
          <t>是</t>
        </is>
      </c>
      <c r="W61" s="462" t="n">
        <v>46082</v>
      </c>
      <c r="X61" s="252" t="n">
        <v>46174</v>
      </c>
      <c r="Y61" s="464" t="n"/>
      <c r="Z61" s="209" t="n"/>
    </row>
    <row r="62" ht="409.5" customHeight="1" s="1">
      <c r="A62" s="209" t="n">
        <v>56</v>
      </c>
      <c r="B62" s="209" t="inlineStr">
        <is>
          <t>产业发展</t>
        </is>
      </c>
      <c r="C62" s="209" t="inlineStr">
        <is>
          <t>新型农村集体经济发展项目</t>
        </is>
      </c>
      <c r="D62" s="209" t="inlineStr">
        <is>
          <t>新型农村集体经济发展项目</t>
        </is>
      </c>
      <c r="E62" s="209" t="inlineStr">
        <is>
          <t>凤凰街道河东社区等4个村（社区）高原农特产品智慧冷链物流供应链仓储中心建设项目</t>
        </is>
      </c>
      <c r="F62" s="209" t="inlineStr">
        <is>
          <t>凤凰街道</t>
        </is>
      </c>
      <c r="G62" s="209" t="inlineStr">
        <is>
          <t>河东社区</t>
        </is>
      </c>
      <c r="H62" s="210" t="inlineStr">
        <is>
          <t>新建</t>
        </is>
      </c>
      <c r="I62" s="302" t="inlineStr">
        <is>
          <t>1.冷链仓储中心，概算投资106.8万元。其中：①建设标准化仓储发酵库1个240㎡，框架结构单层，用于火腿发酵、农特产储藏。单价：1750元/㎡。概算投资42万元。②建设原料冷库（0~4℃）240m³，钢结构+聚氨酯保温板，湿度控制系统，单价：1200元/m³。概算投资28.8万元。③成品冷冻库（-18℃）150m³，双温区设计，自动除霜，1200元/m³，概算投资18万元。④恒温库（8~12℃）150m³，温湿度自动监控，单价：1200元/m³，概算投资18万元。
2.农特产品及火腿产品分选加工车间，概算投资111.5万元。其中：①建设生产加工厂房1栋，占地面积250㎡，建筑面积500㎡，框架结构双层，单价：1750元/㎡。概算投资87.5万元。②十万级洁净车间120㎡，2000元/㎡，概算投资24万元。
3.管理用房建设，概算投资27万元。其中：①钢架结构管理用房100㎡，单价：1500元/㎡，概算投资15万元。②产品研发和检验室60㎡，单价：2000元/㎡ ，概算投资12万元。
4.物流装卸区建设，概算投资17.2万元。其中，①装卸月台100㎡，升降平台+防雨棚1个，概算投资10万元；②场地硬化600㎡，单价：120元/㎡ ，概算投资7.2万元。
5.附属设施建设，概算投资17.5万元。其中，①安装250千伏变压器一台（含基础安装及调试、线缆、电杆及配套设施等），单价9.5万元/台；②厂区隔油池一座1.5m³（含预处理设备、分离强化设备和自动运维设备等附属设施设备）隔油池造价4.5万元/m³，概算投资6.75万元；③铺设厂区DN300污水管网62.5m，单价200元/m，概算投资1.25万元。</t>
        </is>
      </c>
      <c r="J62" s="164" t="n">
        <v>280</v>
      </c>
      <c r="K62" s="209" t="n">
        <v>280</v>
      </c>
      <c r="L62" s="164" t="n"/>
      <c r="M62" s="209" t="n"/>
      <c r="N62" s="231" t="inlineStr">
        <is>
          <t>通过项目实施建成，形成的资产归凤凰街道河东社区、凤凰街道朱屯社区、杨柳镇可渡村、杨柳镇杨柳村等4个村（社区）村（居）委会，委托云南火腿侠科技有限公司经营管理，预计年收益率是5%，壮大村集体经济年收益14万元，带动300人就业务工（其中脱贫户20户，“三类监测对象”10户 ，一般农户是100户）</t>
        </is>
      </c>
      <c r="O62" s="209" t="inlineStr">
        <is>
          <t>务工就业、带动生产、资产收益</t>
        </is>
      </c>
      <c r="P62" s="209" t="n"/>
      <c r="Q62" s="209" t="inlineStr">
        <is>
          <t>否</t>
        </is>
      </c>
      <c r="R62" s="209" t="inlineStr">
        <is>
          <t>否</t>
        </is>
      </c>
      <c r="S62" s="209" t="inlineStr">
        <is>
          <t>否</t>
        </is>
      </c>
      <c r="T62" s="209" t="inlineStr">
        <is>
          <t>中共宣威市委组织部</t>
        </is>
      </c>
      <c r="U62" s="209" t="inlineStr">
        <is>
          <t>凤凰街道办事处</t>
        </is>
      </c>
      <c r="V62" s="209" t="inlineStr">
        <is>
          <t>是</t>
        </is>
      </c>
      <c r="W62" s="462" t="n">
        <v>46023</v>
      </c>
      <c r="X62" s="252" t="n">
        <v>46357</v>
      </c>
      <c r="Y62" s="464" t="inlineStr">
        <is>
          <t>同意入库</t>
        </is>
      </c>
      <c r="Z62" s="209" t="inlineStr">
        <is>
          <t>壮大村集体经济</t>
        </is>
      </c>
    </row>
    <row r="63" ht="409.5" customHeight="1" s="1">
      <c r="A63" s="209" t="n">
        <v>57</v>
      </c>
      <c r="B63" s="209" t="inlineStr">
        <is>
          <t>产业发展</t>
        </is>
      </c>
      <c r="C63" s="209" t="inlineStr">
        <is>
          <t>新型农村集体经济发展项目</t>
        </is>
      </c>
      <c r="D63" s="209" t="inlineStr">
        <is>
          <t>新型农村集体经济发展项目</t>
        </is>
      </c>
      <c r="E63" s="209" t="inlineStr">
        <is>
          <t>宝山镇安益村等10个村农业特色产业基地建设项目</t>
        </is>
      </c>
      <c r="F63" s="209" t="inlineStr">
        <is>
          <t>宝山镇</t>
        </is>
      </c>
      <c r="G63" s="209" t="inlineStr">
        <is>
          <t>安益村</t>
        </is>
      </c>
      <c r="H63" s="209" t="inlineStr">
        <is>
          <t>新建</t>
        </is>
      </c>
      <c r="I63" s="302" t="inlineStr">
        <is>
          <t>投资700万元，新建钢架联动温室大棚及配套设施。
1、投资450.23万元，建设钢架联动温室大棚面积60030㎡（约90亩），单价75元/㎡，大棚宽8m，拱高4.5m，主立柱Φ60*2.5mm为热镀锌管，间距4m；横拉杆Φ40*1.8mm热镀锌管；辅立柱Φ25*1.8mm热镀锌管；外拱杆Φ32*1.8mm热镀锌管，间距1.33m；钢材采用镀锌材料，棚膜采用12丝散射膜，含电动卷膜器、供水管网及水肥一体化设施。
2、投资190.89万元，新建冷库及配套设施，冷库1872m³（建筑面积468㎡，高4m）：其中，①投资51.81万元，新建钢架冷库大棚660㎡（含基础换填、地平浇筑），单价785元/㎡；②投资51.48万元，新建冷库房三间468㎡，单价1100元/㎡；③投资5.1万元，新建储冰室50㎡，单价1020元/㎡；④投资5.5万元，新建制冰车间50㎡，单价1100元/㎡；⑤投资25万元，制冷设备（20P）6台；投资6万元，制冷设备（12P）1台；投资5万元，冷风机6台，规格型号（DD250电化霜）；⑥投资41万元，盐水池及设备1套（含压缩机〈90匹螺杆机组〉，蒸发器排管、桁条2.5T）。
3、投资40.45万元，建设棚外引水供水项目。其中投资19.8万元铺设水管PE100级Φ160（1.6MPa）1200m，单价165元/m；投资20.65万元，铺设水管PE100级Φ50（1.6MPa）7375m，单价28元/m。
4、投资11.52万元，场地硬化960㎡，单价120元/㎡。
5、投资6.91万元，石砌挡墙1922m³，单价360元/m³。</t>
        </is>
      </c>
      <c r="J63" s="164" t="n">
        <v>700</v>
      </c>
      <c r="K63" s="209" t="n">
        <v>700</v>
      </c>
      <c r="L63" s="164" t="n"/>
      <c r="M63" s="209" t="n"/>
      <c r="N63" s="164" t="inlineStr">
        <is>
          <t>项目建成后，形成的资产归宝山村、海西村、厂房村、戛立村、得马田村、包村村、安益村、乐红村 、德积村、摩布村等10个村共有，安益村进行统一管理，委托怡熙公司经营管理，预计年收益率是5%，壮大村集体经济年收益35万元，带动310户1020人就业务工（其中脱贫户60户，“三类监测对象”11户，一般农户239户）</t>
        </is>
      </c>
      <c r="O63" s="164" t="inlineStr">
        <is>
          <t>务工就业、带动生产、资产收益</t>
        </is>
      </c>
      <c r="P63" s="209" t="n"/>
      <c r="Q63" s="209" t="inlineStr">
        <is>
          <t>否</t>
        </is>
      </c>
      <c r="R63" s="209" t="inlineStr">
        <is>
          <t>否</t>
        </is>
      </c>
      <c r="S63" s="209" t="inlineStr">
        <is>
          <t>否</t>
        </is>
      </c>
      <c r="T63" s="209" t="inlineStr">
        <is>
          <t>中共宣威市委组织部</t>
        </is>
      </c>
      <c r="U63" s="209" t="inlineStr">
        <is>
          <t>宝山镇人民政府</t>
        </is>
      </c>
      <c r="V63" s="209" t="inlineStr">
        <is>
          <t>是</t>
        </is>
      </c>
      <c r="W63" s="252" t="n">
        <v>46023</v>
      </c>
      <c r="X63" s="252" t="n">
        <v>46357</v>
      </c>
      <c r="Y63" s="464" t="inlineStr">
        <is>
          <t>同意入库</t>
        </is>
      </c>
      <c r="Z63" s="322" t="inlineStr">
        <is>
          <t>壮大村集体经济</t>
        </is>
      </c>
    </row>
    <row r="64" ht="409.5" customHeight="1" s="1">
      <c r="A64" s="209" t="n">
        <v>58</v>
      </c>
      <c r="B64" s="209" t="inlineStr">
        <is>
          <t>产业发展</t>
        </is>
      </c>
      <c r="C64" s="209" t="inlineStr">
        <is>
          <t>新型农村集体经济发展项目</t>
        </is>
      </c>
      <c r="D64" s="209" t="inlineStr">
        <is>
          <t>新型农村集体经济发展项目</t>
        </is>
      </c>
      <c r="E64" s="209" t="inlineStr">
        <is>
          <t>田坝镇新民村等7个村（社区）蔬菜种植基地建设项目</t>
        </is>
      </c>
      <c r="F64" s="209" t="inlineStr">
        <is>
          <t>田坝镇</t>
        </is>
      </c>
      <c r="G64" s="209" t="inlineStr">
        <is>
          <t>新民村</t>
        </is>
      </c>
      <c r="H64" s="209" t="inlineStr">
        <is>
          <t>新建</t>
        </is>
      </c>
      <c r="I64" s="452" t="inlineStr">
        <is>
          <t>1.投资431万元新建果蔬钢架连体大棚57500m²（约86亩），单价75元/㎡，大棚高5.5m（含拱，平杆4m），宽8m，柱间距4m，主立柱DN50*3.0mm为热锌钢管，辅立柱DN40*2.0mm为热镀锌钢管，防风柱（Φ40*2.0mm圆管）为热镀锌钢管，拱杆（Φ25*1.5mm椭圆管）为热镀锌钢管，16丝散射膜。含：电动卷膜器、风机、防护围栏、场地平整、供水管网及水肥一体化设施。
2.附属设施建设，概算投资59万元。其中，①挡土墙147m³（长35m，厚1.2m，高3.5m），单价350元/m³，概算投5万元。②建设钢结构蔬菜设施硬化分拣车间450㎡（长30m、宽15m、高6m），单价1200元/㎡，概算投资54万元。</t>
        </is>
      </c>
      <c r="J64" s="164" t="n">
        <v>490</v>
      </c>
      <c r="K64" s="164" t="n">
        <v>490</v>
      </c>
      <c r="L64" s="164" t="n"/>
      <c r="M64" s="209" t="n"/>
      <c r="N64" s="439" t="inlineStr">
        <is>
          <t>通过项目实施建成，形成的资产项目资产由田坝镇政府确权于新民村村委会，统一委托田坝镇三农产业扶贫投资有限公司（镇属国企）管理，通过公开招租的方式，确定实力强、经济基础好的公司运营，运营公司每年集中支付租赁收益24.5万元（每村3.5万元），由管理公司及时兑付，预计年收益率为5％，壮大村集体经济年收益24.5万元（每村3.5万元），带动120人就业务工，覆盖辖区内农户1816户（其中脱贫户和“三类监测对象”277户，一般户1539户）</t>
        </is>
      </c>
      <c r="O64" s="439" t="inlineStr">
        <is>
          <t>就业务工、带动生产、资产收益</t>
        </is>
      </c>
      <c r="P64" s="209" t="n"/>
      <c r="Q64" s="209" t="inlineStr">
        <is>
          <t>否</t>
        </is>
      </c>
      <c r="R64" s="209" t="inlineStr">
        <is>
          <t>否</t>
        </is>
      </c>
      <c r="S64" s="209" t="inlineStr">
        <is>
          <t>否</t>
        </is>
      </c>
      <c r="T64" s="209" t="inlineStr">
        <is>
          <t>中共宣威市委组织部</t>
        </is>
      </c>
      <c r="U64" s="209" t="inlineStr">
        <is>
          <t>田坝镇人民政府</t>
        </is>
      </c>
      <c r="V64" s="209" t="inlineStr">
        <is>
          <t>是</t>
        </is>
      </c>
      <c r="W64" s="462" t="n">
        <v>46023</v>
      </c>
      <c r="X64" s="252" t="n">
        <v>46357</v>
      </c>
      <c r="Y64" s="464" t="inlineStr">
        <is>
          <t>同意入库</t>
        </is>
      </c>
      <c r="Z64" s="322" t="inlineStr">
        <is>
          <t>壮大村集体经济</t>
        </is>
      </c>
    </row>
    <row r="65" ht="409.5" customHeight="1" s="1">
      <c r="A65" s="209" t="n">
        <v>59</v>
      </c>
      <c r="B65" s="209" t="inlineStr">
        <is>
          <t>产业发展</t>
        </is>
      </c>
      <c r="C65" s="209" t="inlineStr">
        <is>
          <t>新型农村集体经济发展项目</t>
        </is>
      </c>
      <c r="D65" s="209" t="inlineStr">
        <is>
          <t>新型农村集体经济发展项目</t>
        </is>
      </c>
      <c r="E65" s="209" t="inlineStr">
        <is>
          <t>东山镇芙蓉村等10个村法着酒厂规范化建设项目</t>
        </is>
      </c>
      <c r="F65" s="209" t="inlineStr">
        <is>
          <t>东山镇</t>
        </is>
      </c>
      <c r="G65" s="209" t="inlineStr">
        <is>
          <t>法着村</t>
        </is>
      </c>
      <c r="H65" s="209" t="inlineStr">
        <is>
          <t>新建</t>
        </is>
      </c>
      <c r="I65" s="309" t="inlineStr">
        <is>
          <t>1.新建清香型标准化酒厂，概算投资396万元。新建一栋占地面积550㎡，共4层，总建筑面积2200㎡的酒厂，建造单价为1800元/㎡，全框架结构，涵盖储酒室、生产车间、原料库、包装车间等功能车间。
2.新建酱香型标准化酒厂，概算投资198万元。新建一栋占地面积220㎡，共5层，总建筑面积1100㎡的酒厂，建造单价为1800元/㎡，全框架结构，涵盖储酒室、生产车间、原料库、包装车间等功能车间。
3、购买及安装货运电梯2部，概算投资40万元，建造单价为20万/台，包含货运电梯及安装，规格为载重3000kg。
4、建设配套基础设施，概算投资66万元。其中，①新建200m³蓄水池1个，建造单价500元/m³，概算投资10万元；②增设动力电等附属配套设施，概算投资8.4万元，含增设380千伏安变压器1台以及配套电缆线；③场地硬化800㎡，建造单价120元/㎡，概算投资9.6万元；④挡土墙1000m³，建造单价380元/m³，概算投资38万元。</t>
        </is>
      </c>
      <c r="J65" s="164" t="n">
        <v>700</v>
      </c>
      <c r="K65" s="164" t="n">
        <v>700</v>
      </c>
      <c r="L65" s="164" t="n"/>
      <c r="M65" s="230" t="n"/>
      <c r="N65" s="231" t="inlineStr">
        <is>
          <t>通过项目实施建成，形成的资产归芙蓉村、朝阳村、坪子村、米乐村、卡基村、格木村、马场村、恰德村、海那村、协法村共10个村委会，委托宣威市聚缘酒业有限公司经营管理，预计年收益率为5%，壮大村集体经济年收益35万元，带动30人就业务工（其中脱贫户10户，“三类监测对象”5户，一般农户15户），带动300余户农户发展种养殖业，户均年增收超5000元。</t>
        </is>
      </c>
      <c r="O65" s="231" t="inlineStr">
        <is>
          <t>就业务工、带动生产、资产收益</t>
        </is>
      </c>
      <c r="P65" s="333" t="n"/>
      <c r="Q65" s="209" t="inlineStr">
        <is>
          <t>否</t>
        </is>
      </c>
      <c r="R65" s="209" t="inlineStr">
        <is>
          <t>否</t>
        </is>
      </c>
      <c r="S65" s="209" t="inlineStr">
        <is>
          <t>否</t>
        </is>
      </c>
      <c r="T65" s="209" t="inlineStr">
        <is>
          <t>中共宣威市委组织部</t>
        </is>
      </c>
      <c r="U65" s="209" t="inlineStr">
        <is>
          <t>东山镇人民政府</t>
        </is>
      </c>
      <c r="V65" s="209" t="inlineStr">
        <is>
          <t>是</t>
        </is>
      </c>
      <c r="W65" s="252" t="n">
        <v>46023</v>
      </c>
      <c r="X65" s="252" t="n">
        <v>46357</v>
      </c>
      <c r="Y65" s="464" t="inlineStr">
        <is>
          <t>同意入库</t>
        </is>
      </c>
      <c r="Z65" s="322" t="inlineStr">
        <is>
          <t>壮大村集体经济</t>
        </is>
      </c>
    </row>
    <row r="66" ht="409.5" customHeight="1" s="1">
      <c r="A66" s="209" t="n">
        <v>60</v>
      </c>
      <c r="B66" s="209" t="inlineStr">
        <is>
          <t>产业发展</t>
        </is>
      </c>
      <c r="C66" s="209" t="inlineStr">
        <is>
          <t>新型农村集体经济发展项目</t>
        </is>
      </c>
      <c r="D66" s="209" t="inlineStr">
        <is>
          <t>新型农村集体经济发展项目</t>
        </is>
      </c>
      <c r="E66" s="209" t="inlineStr">
        <is>
          <t>双河乡豁戛村等5个村火腿加工厂建设项目</t>
        </is>
      </c>
      <c r="F66" s="209" t="inlineStr">
        <is>
          <t>双河乡</t>
        </is>
      </c>
      <c r="G66" s="209" t="inlineStr">
        <is>
          <t>豁戛村</t>
        </is>
      </c>
      <c r="H66" s="209" t="inlineStr">
        <is>
          <t>新建</t>
        </is>
      </c>
      <c r="I66" s="283" t="inlineStr">
        <is>
          <t>1.火腿加工车间，投资概算261.1万元。其中，①建设标准化火腿发酵房2栋900㎡，每栋1层，混凝土全框架砖混结构，单价1750元/㎡，用于火腿发酵、储藏，概算投资157.5万元；②火腿加工车间400㎡（全框架结构2层）概算投资64万元，其中，建设用于火腿整形冲洗、包装及仓储房300㎡，单价1600元/㎡，概算投资48万元。建设产品分拣房100㎡，单价1600元/㎡，概算投资16万元；③建设冷库一座，容积330m³，单价1200元/m³，投资概算39.6万元。
2.火腿加工车间附属设施，概算投资60.9万元。其中，①厂区隔油池一座6m³（含预处理设备、分离强化设备和自动运维设备等附属设施设备）造价5万元/m³，概算投资30万元；②场地硬化1200㎡（含排水管道），建造单价120元/㎡，概算投资14.4万元。③安装3吨中型货运电梯一部，包含货运电梯及安装调试，概算投资16.5万元。
3.火腿加工车间电力供应设施，概算投资28万元。其中，①安装型号250kVA变压器（铜）（含JP柜、表箱、10kV高压隔离开关、基础安装及施工等），单价10万元/台，概算投资10万元。②架设10千伏高压线7KM（含电杆30棵1500元/棵、10kV-3*70平方架空绝缘线，单价8元/m、杆上金具铁附件材料50套每套1000元、开关柜、拉线系统及配套设施等），概算投资18万元。</t>
        </is>
      </c>
      <c r="J66" s="164" t="n">
        <v>350</v>
      </c>
      <c r="K66" s="230" t="n">
        <v>350</v>
      </c>
      <c r="L66" s="164" t="n"/>
      <c r="M66" s="230" t="n"/>
      <c r="N66" s="164" t="inlineStr">
        <is>
          <t>通过项目实施建成，形成的资产归豁戛、皂卫、新寨、白所、尖山5个村委会，统一委托宣威市双河三农产业扶贫投资有限公司经营管理，预计年收益率是10%，壮大村集体经济年收益17.5万元，带动30人就业务工，可辐射带动群众4964户1.8万余人增收（其中脱贫户698户，“三类监测对象”212户，一般农户是4054户。）</t>
        </is>
      </c>
      <c r="O66" s="209" t="inlineStr">
        <is>
          <t>务工就业、带动产业联动发展</t>
        </is>
      </c>
      <c r="P66" s="209" t="n"/>
      <c r="Q66" s="209" t="inlineStr">
        <is>
          <t>否</t>
        </is>
      </c>
      <c r="R66" s="209" t="inlineStr">
        <is>
          <t>否</t>
        </is>
      </c>
      <c r="S66" s="209" t="inlineStr">
        <is>
          <t>否</t>
        </is>
      </c>
      <c r="T66" s="209" t="inlineStr">
        <is>
          <t>中共宣威市委组织部</t>
        </is>
      </c>
      <c r="U66" s="210" t="inlineStr">
        <is>
          <t>双河乡人民政府</t>
        </is>
      </c>
      <c r="V66" s="209" t="inlineStr">
        <is>
          <t>是</t>
        </is>
      </c>
      <c r="W66" s="462" t="n">
        <v>46023</v>
      </c>
      <c r="X66" s="252" t="n">
        <v>46357</v>
      </c>
      <c r="Y66" s="464" t="inlineStr">
        <is>
          <t>同意入库</t>
        </is>
      </c>
      <c r="Z66" s="322" t="inlineStr">
        <is>
          <t>壮大村集体经济</t>
        </is>
      </c>
    </row>
    <row r="67" ht="409.5" customHeight="1" s="1">
      <c r="A67" s="209" t="n">
        <v>61</v>
      </c>
      <c r="B67" s="209" t="inlineStr">
        <is>
          <t>产业发展</t>
        </is>
      </c>
      <c r="C67" s="209" t="inlineStr">
        <is>
          <t>新型农村集体经济发展项目</t>
        </is>
      </c>
      <c r="D67" s="209" t="inlineStr">
        <is>
          <t>新型农村集体经济发展项目</t>
        </is>
      </c>
      <c r="E67" s="209" t="inlineStr">
        <is>
          <t>落水镇灰硐村等6个村冷链仓库综合体建设项目</t>
        </is>
      </c>
      <c r="F67" s="209" t="inlineStr">
        <is>
          <t>落水镇</t>
        </is>
      </c>
      <c r="G67" s="209" t="inlineStr">
        <is>
          <t>灰硐村</t>
        </is>
      </c>
      <c r="H67" s="209" t="inlineStr">
        <is>
          <t>新建</t>
        </is>
      </c>
      <c r="I67" s="208" t="inlineStr">
        <is>
          <t>1.冷链仓储中心建设，概算投资223万元。① 投资88万元，新建高温库（0℃~10℃）。 建设体积为746m³，单位造价为 1180元/m³。② 投资88万元，新建低温库（-18℃）。 建设体积为746m³，单位造价为 1180元/m³。③ 投资37万元，新建速冻库（-30℃）。 建设体积为314m³，单位造价为 1178元/m³。④ 堆叠货架，概算投资10万元。
2.分选加工车间建设，概算投资100万元。① 投资80万元，新建钢架结构分选加工车间800㎡，单价1000元/㎡。主钢柱和屋面梁采用螺纹钢，屋面及墙面采用彩钢板。含：基础工程、排水、电气照明、场地平整。② 投资20万元，配套果蔬规格分选设备2套，单价10万元/套。（每套设备含：上料提升机、滚筒清选机、滚筒式直径分选机、电子秤重分选主机（4-6等级）、卸料臂、PLC控制柜。分选效率：1-1.5吨/小时。）
3.投资40万元，新建钢架结构管理用房350㎡，单价1142元/㎡。（含：基础工程、排水系统、电气布线、内部通用隔断。）
4.物流装卸区建设，概算投资37万元。① 投资15万元，新建装卸平台200㎡，单价750元/㎡。② 投资12万元，完成场地硬化1000㎡，单价120元/㎡。③ 托盘，概算投资10万元。
5.附属设施建设，概算投资20万元。① 安装250千伏安变压器一台（含基础安装及调试），概算投资15万元。② 投资5万元，架设10千伏高压线300米（含线缆、电杆及配套设施等），单价166元/m。</t>
        </is>
      </c>
      <c r="J67" s="164" t="n">
        <v>420</v>
      </c>
      <c r="K67" s="230" t="n">
        <v>420</v>
      </c>
      <c r="L67" s="164" t="n"/>
      <c r="M67" s="230" t="n"/>
      <c r="N67" s="209" t="inlineStr">
        <is>
          <t>通过项目实施建成多功能冷链仓储中心及分选加工车间，形成的资产归哪灰硐村、三道村、马图村、黄路村、瑞硐村、海子村6个村委会，委托宣威市宏升商贸有限公司经营管理，预计年收益率是6%，壮大村集体经济年收益4.2万元/村，带动380人就业务工（其中脱贫户65户，“三类监测对象”9户） ，一般农户是多146户</t>
        </is>
      </c>
      <c r="O67" s="209" t="inlineStr">
        <is>
          <t>就业务工、带动生产、资产收益</t>
        </is>
      </c>
      <c r="P67" s="230" t="n"/>
      <c r="Q67" s="209" t="inlineStr">
        <is>
          <t>否</t>
        </is>
      </c>
      <c r="R67" s="209" t="inlineStr">
        <is>
          <t>否</t>
        </is>
      </c>
      <c r="S67" s="209" t="inlineStr">
        <is>
          <t>否</t>
        </is>
      </c>
      <c r="T67" s="209" t="inlineStr">
        <is>
          <t>中共宣威市委组织部</t>
        </is>
      </c>
      <c r="U67" s="210" t="inlineStr">
        <is>
          <t>落水镇人民政府</t>
        </is>
      </c>
      <c r="V67" s="209" t="inlineStr">
        <is>
          <t>是</t>
        </is>
      </c>
      <c r="W67" s="252" t="n">
        <v>46023</v>
      </c>
      <c r="X67" s="252" t="n">
        <v>46357</v>
      </c>
      <c r="Y67" s="464" t="inlineStr">
        <is>
          <t>同意入库</t>
        </is>
      </c>
      <c r="Z67" s="322" t="inlineStr">
        <is>
          <t>壮大村集体经济</t>
        </is>
      </c>
    </row>
    <row r="68" ht="367.5" customHeight="1" s="1">
      <c r="A68" s="209" t="n">
        <v>62</v>
      </c>
      <c r="B68" s="467" t="inlineStr">
        <is>
          <t>产业发展</t>
        </is>
      </c>
      <c r="C68" s="467" t="inlineStr">
        <is>
          <t>产业项目</t>
        </is>
      </c>
      <c r="D68" s="467" t="inlineStr">
        <is>
          <t>生产加工</t>
        </is>
      </c>
      <c r="E68" s="470" t="inlineStr">
        <is>
          <t>来宾街道虎头社区继红安置点生产加工产业补短项目</t>
        </is>
      </c>
      <c r="F68" s="467" t="inlineStr">
        <is>
          <t>来宾街道</t>
        </is>
      </c>
      <c r="G68" s="467" t="inlineStr">
        <is>
          <t>虎头社区</t>
        </is>
      </c>
      <c r="H68" s="467" t="inlineStr">
        <is>
          <t>新建</t>
        </is>
      </c>
      <c r="I68" s="470" t="inlineStr">
        <is>
          <t>投入315万元，在虎头社区继红安置点建设生产加工产业补短项目。
1.投入资金177万元，新建易地搬迁产业用房885㎡，单价2000元/㎡（框架结构4栋34间）；
2.投入资金138万元，改造易地搬迁产业用房2266㎡，单价609元/㎡，共40间。</t>
        </is>
      </c>
      <c r="J68" s="209" t="n">
        <v>315</v>
      </c>
      <c r="K68" s="209" t="n"/>
      <c r="L68" s="467" t="n">
        <v>315</v>
      </c>
      <c r="M68" s="467" t="n"/>
      <c r="N68" s="470" t="inlineStr">
        <is>
          <t>通过项目实施，建成虎头社区继红安置点生产加工产业补短项目。项目建成后固定资产归虎头社区集体所有，拟出租给云南火腿侠科技有限公司运营，预计项目年收益率为6%，即18.9万元，带动辖区内农户45户168人（其中脱贫户4户17人，“三类监测对象”2户4人）户均增加1.2万元以上，促进村集体年收入增加18.9万元。</t>
        </is>
      </c>
      <c r="O68" s="467" t="inlineStr">
        <is>
          <t>带动生产、就业务工</t>
        </is>
      </c>
      <c r="P68" s="467" t="n">
        <v>168</v>
      </c>
      <c r="Q68" s="467" t="inlineStr">
        <is>
          <t>否</t>
        </is>
      </c>
      <c r="R68" s="467" t="inlineStr">
        <is>
          <t>是</t>
        </is>
      </c>
      <c r="S68" s="467" t="inlineStr">
        <is>
          <t>是</t>
        </is>
      </c>
      <c r="T68" s="467" t="inlineStr">
        <is>
          <t>宣威市发展和改革局</t>
        </is>
      </c>
      <c r="U68" s="467" t="inlineStr">
        <is>
          <t>来宾街道办事处</t>
        </is>
      </c>
      <c r="V68" s="467" t="inlineStr">
        <is>
          <t>是</t>
        </is>
      </c>
      <c r="W68" s="462" t="n">
        <v>46023</v>
      </c>
      <c r="X68" s="252" t="n">
        <v>46357</v>
      </c>
      <c r="Y68" s="464" t="inlineStr">
        <is>
          <t>同意入库</t>
        </is>
      </c>
      <c r="Z68" s="322" t="inlineStr">
        <is>
          <t>易地搬迁后扶</t>
        </is>
      </c>
    </row>
    <row r="69" ht="409.5" customHeight="1" s="1">
      <c r="A69" s="209" t="n">
        <v>63</v>
      </c>
      <c r="B69" s="467" t="inlineStr">
        <is>
          <t>产业发展</t>
        </is>
      </c>
      <c r="C69" s="467" t="inlineStr">
        <is>
          <t>产业项目</t>
        </is>
      </c>
      <c r="D69" s="467" t="inlineStr">
        <is>
          <t>种植业基地</t>
        </is>
      </c>
      <c r="E69" s="470" t="inlineStr">
        <is>
          <t>来宾街道龙洞村委会沙田安置点钢架连体大棚蔬菜种植产业项目</t>
        </is>
      </c>
      <c r="F69" s="467" t="inlineStr">
        <is>
          <t>来宾街道</t>
        </is>
      </c>
      <c r="G69" s="467" t="inlineStr">
        <is>
          <t>龙洞村委会</t>
        </is>
      </c>
      <c r="H69" s="467" t="inlineStr">
        <is>
          <t>新建</t>
        </is>
      </c>
      <c r="I69" s="470" t="inlineStr">
        <is>
          <t>投入280万元，在龙洞村委会沙田安置点建设钢架连体大棚蔬菜种植产业项目。
1.投入资金260.2万元，建蔬菜大棚34693㎡（约52亩），单价75元/㎡（高4.5m，宽8m，∅25∅32∅60镀锌钢管，柱间距4m，厚1.5mm/3mm十丝无滴膜，配套水肥一体化设备）
2.投入资金19.8万元建基础配套设施，包含：①投入资金13.8万元，硬化基地道路1200㎡，单价115元/㎡（规格20㎝垫层，20㎝厚C30混凝土）；②投入资金4.5万元，建排水沟300m，单价150元/m（规格0.6m宽，0.6m深）；③投入资金1.5万元，安装灌溉管道200m(PVC管∅110mm)，单价75元/m。</t>
        </is>
      </c>
      <c r="J69" s="209" t="n">
        <v>280</v>
      </c>
      <c r="K69" s="209" t="n">
        <v>280</v>
      </c>
      <c r="L69" s="467" t="n"/>
      <c r="M69" s="467" t="n"/>
      <c r="N69" s="470" t="inlineStr">
        <is>
          <t>通过项目实施，建成来宾街道龙洞村委会沙田安置点钢架连体大棚蔬菜种植产业项目。项目建成后固定资产归龙洞村集体所有，拟出租给润泽农业科技有限责任公司使用，预计项目年收益率为6％，即16.8万元。带动辖区内农户60户260人（其中脱贫户3户13人，“三类监测对象”2户9人）户均增加13000元以上，促进村集体收入增加18万元。</t>
        </is>
      </c>
      <c r="O69" s="467" t="inlineStr">
        <is>
          <t>带动生产、就业务工</t>
        </is>
      </c>
      <c r="P69" s="467" t="n">
        <v>260</v>
      </c>
      <c r="Q69" s="467" t="inlineStr">
        <is>
          <t>否</t>
        </is>
      </c>
      <c r="R69" s="467" t="inlineStr">
        <is>
          <t>是</t>
        </is>
      </c>
      <c r="S69" s="467" t="inlineStr">
        <is>
          <t>是</t>
        </is>
      </c>
      <c r="T69" s="467" t="inlineStr">
        <is>
          <t>宣威市发展和改革局</t>
        </is>
      </c>
      <c r="U69" s="467" t="inlineStr">
        <is>
          <t>来宾街道办事处</t>
        </is>
      </c>
      <c r="V69" s="467" t="inlineStr">
        <is>
          <t>是</t>
        </is>
      </c>
      <c r="W69" s="252" t="n">
        <v>46023</v>
      </c>
      <c r="X69" s="252" t="n">
        <v>46357</v>
      </c>
      <c r="Y69" s="464" t="inlineStr">
        <is>
          <t>同意入库</t>
        </is>
      </c>
      <c r="Z69" s="322" t="inlineStr">
        <is>
          <t>易地搬迁后扶</t>
        </is>
      </c>
    </row>
    <row r="70" ht="409.5" customHeight="1" s="1">
      <c r="A70" s="209" t="n">
        <v>64</v>
      </c>
      <c r="B70" s="467" t="inlineStr">
        <is>
          <t>产业发展</t>
        </is>
      </c>
      <c r="C70" s="467" t="inlineStr">
        <is>
          <t>配套设施项目</t>
        </is>
      </c>
      <c r="D70" s="467" t="inlineStr">
        <is>
          <t>产业园</t>
        </is>
      </c>
      <c r="E70" s="470" t="inlineStr">
        <is>
          <t>田坝镇新民村小沙坝易地扶贫搬迁安置点后续产业发展建设项目</t>
        </is>
      </c>
      <c r="F70" s="467" t="inlineStr">
        <is>
          <t>田坝镇</t>
        </is>
      </c>
      <c r="G70" s="467" t="inlineStr">
        <is>
          <t>新民村</t>
        </is>
      </c>
      <c r="H70" s="467" t="inlineStr">
        <is>
          <t>新建</t>
        </is>
      </c>
      <c r="I70" s="470" t="inlineStr">
        <is>
          <t>投入260万元，在新民村小沙坝易地扶贫搬迁安置点建设钢架联动大棚蔬菜种植产业项目一个，建设内容如下：
1.新建果蔬钢架连体大棚23333m²（约35亩），单价75元/㎡，概算投资175万元。标准：大棚高5.5m（含拱，平杆4米）,宽8m,柱间距4m,主立柱DN50*3.0mm为热锌钢管，辅立柱DN40*2.0mm为热镀锌钢管，防风柱（φ40*2.0mm圆管）为热镀锌钢管，拱杆（φ25*1.5mm椭圆管）为热镀锌钢管，16丝散射膜。含：电动卷膜器、风机、防护围栏、场地平整、供水管网及水肥一体化设施、排水沟、沙垫石产业路）；
2.新建冷库300立方米（长15米，高4米，宽5米），单价单价1000元/m³，概算投资30万元。
3.硬化产业道路约2222平方米（道路长度约635米，平均宽3.5米，厚0.2米，C30混凝土），单价90元/平方米，概算投资20万元。
4.投入35万元在力行村岔河自然村建设油茶果育苗基地一个，建设内容为：1、投入28万元建设育苗基地3733平方米（大棚高5.5m（含拱，平杆4米）,宽8m,柱间距4m,主立柱DN50*3.0mm为热锌钢管，辅立柱DN40*2.0mm为热镀锌钢管，防风柱（φ40*2.0mm圆管）为热镀锌钢管，拱杆（φ25*1.5mm椭圆管）为热镀锌钢管，16丝散射膜。含：电动卷膜器、风机、防护围栏、场地平整、供水管网及水肥一体化设施等）；2、投入7万元建设100立方米水池1个。</t>
        </is>
      </c>
      <c r="J70" s="467" t="n">
        <v>260</v>
      </c>
      <c r="K70" s="467" t="n">
        <v>260</v>
      </c>
      <c r="L70" s="467" t="n"/>
      <c r="M70" s="467" t="n"/>
      <c r="N70" s="470" t="inlineStr">
        <is>
          <t>通过项目实施，建成田坝镇新民村委会小沙坝安置点钢架连体大棚蔬菜种植产业项目。项目建成后固定资产归新民村集体所有，拟出租给宣威市马路生态种养殖场使用，预计项目年收益率为6％，即15.6万元。有效带动辖区内农户220户621人（其中脱贫户72户217，“三类监测对象”6户20人），实现年度户均增收2000元以上，村集体收入增加15.6万元左右。</t>
        </is>
      </c>
      <c r="O70" s="467" t="inlineStr">
        <is>
          <t>土地流转、带动务工就业等</t>
        </is>
      </c>
      <c r="P70" s="467" t="n">
        <v>621</v>
      </c>
      <c r="Q70" s="467" t="inlineStr">
        <is>
          <t>否</t>
        </is>
      </c>
      <c r="R70" s="467" t="inlineStr">
        <is>
          <t>是</t>
        </is>
      </c>
      <c r="S70" s="467" t="inlineStr">
        <is>
          <t>否</t>
        </is>
      </c>
      <c r="T70" s="467" t="inlineStr">
        <is>
          <t>宣威市发展和改革局</t>
        </is>
      </c>
      <c r="U70" s="467" t="inlineStr">
        <is>
          <t>田坝镇人民政府</t>
        </is>
      </c>
      <c r="V70" s="164" t="inlineStr">
        <is>
          <t>是</t>
        </is>
      </c>
      <c r="W70" s="462" t="n">
        <v>46023</v>
      </c>
      <c r="X70" s="252" t="n">
        <v>46357</v>
      </c>
      <c r="Y70" s="464" t="inlineStr">
        <is>
          <t>同意入库</t>
        </is>
      </c>
      <c r="Z70" s="322" t="inlineStr">
        <is>
          <t>易地搬迁后扶</t>
        </is>
      </c>
    </row>
    <row r="71" ht="409.5" customHeight="1" s="1">
      <c r="A71" s="209" t="n">
        <v>65</v>
      </c>
      <c r="B71" s="164" t="inlineStr">
        <is>
          <t>产业发展</t>
        </is>
      </c>
      <c r="C71" s="164" t="inlineStr">
        <is>
          <t>加工流通项目</t>
        </is>
      </c>
      <c r="D71" s="164" t="inlineStr">
        <is>
          <t>生产加工</t>
        </is>
      </c>
      <c r="E71" s="283" t="inlineStr">
        <is>
          <t>西宁街道马街村象鼻易地扶贫搬迁集中安置点果蔬种植基地及加工包装厂建设项目</t>
        </is>
      </c>
      <c r="F71" s="164" t="inlineStr">
        <is>
          <t>西宁街道</t>
        </is>
      </c>
      <c r="G71" s="164" t="inlineStr">
        <is>
          <t>马街</t>
        </is>
      </c>
      <c r="H71" s="164" t="inlineStr">
        <is>
          <t>新建</t>
        </is>
      </c>
      <c r="I71" s="208" t="inlineStr">
        <is>
          <t>在西宁街道马街村委会象鼻易地扶贫搬迁集中安置点投资540万元：
  1.投资507万元，新建筑面积3000㎡加工厂房，厂房主体为长60m、宽50m、高7m，单价1690元/㎡，【含基础工程：浇筑钢筋水泥地基，满足重钢结构承重及生产设备安装需求；主体及围护工程：搭建重钢主体框架，安装符合工业标准的门窗、外墙保温及装饰材料，设置室内功能分区隔墙；配套工程：完成室内地面硬化、屋面及地面防水处理，铺设室内给排水、强电、弱电管线及设备接口】。
  2.投资33万元，硬化地坪长60m，宽50m，厚0.2m，3000㎡，单价110元/㎡。</t>
        </is>
      </c>
      <c r="J71" s="467" t="n">
        <v>540</v>
      </c>
      <c r="K71" s="467" t="n">
        <v>540</v>
      </c>
      <c r="L71" s="164" t="n"/>
      <c r="M71" s="164" t="n"/>
      <c r="N71" s="283" t="inlineStr">
        <is>
          <t>通过项目实施，建成西宁街道马街村象鼻易地扶贫搬迁集中安置点果蔬加工包装厂项目的实施。项目建成后固定资产归龙洞村集体所有，拟出租给深圳羲农供应链有限公司使用，预计项目年收益率为5％，即27万元。带动辖区内农户80户（其中脱贫户76户，“三类监测对象”42户）户均增加11000元以上，促进村集体收入增加27万元。,群众满意度90%以上。</t>
        </is>
      </c>
      <c r="O71" s="164" t="inlineStr">
        <is>
          <t>入股分红、土地流转、带动务工就业等</t>
        </is>
      </c>
      <c r="P71" s="164" t="inlineStr">
        <is>
          <t>85人</t>
        </is>
      </c>
      <c r="Q71" s="164" t="inlineStr">
        <is>
          <t>否</t>
        </is>
      </c>
      <c r="R71" s="164" t="inlineStr">
        <is>
          <t>否</t>
        </is>
      </c>
      <c r="S71" s="164" t="inlineStr">
        <is>
          <t>是</t>
        </is>
      </c>
      <c r="T71" s="467" t="inlineStr">
        <is>
          <t>宣威市发展和改革局</t>
        </is>
      </c>
      <c r="U71" s="164" t="inlineStr">
        <is>
          <t>宣威市西宁街道办事处</t>
        </is>
      </c>
      <c r="V71" s="164" t="n">
        <v>2026</v>
      </c>
      <c r="W71" s="252" t="n">
        <v>46023</v>
      </c>
      <c r="X71" s="252" t="n">
        <v>46357</v>
      </c>
      <c r="Y71" s="464" t="inlineStr">
        <is>
          <t>同意入库</t>
        </is>
      </c>
      <c r="Z71" s="322" t="inlineStr">
        <is>
          <t>易地搬迁后扶</t>
        </is>
      </c>
    </row>
    <row r="72" ht="409.5" customHeight="1" s="1">
      <c r="A72" s="209" t="n">
        <v>66</v>
      </c>
      <c r="B72" s="231" t="inlineStr">
        <is>
          <t>产业发展</t>
        </is>
      </c>
      <c r="C72" s="231" t="inlineStr">
        <is>
          <t>生产项目</t>
        </is>
      </c>
      <c r="D72" s="231" t="inlineStr">
        <is>
          <t>种植基地</t>
        </is>
      </c>
      <c r="E72" s="231" t="inlineStr">
        <is>
          <t>格宜镇大兴村易地扶贫搬迁安置点连体钢架蔬菜大棚产业项目</t>
        </is>
      </c>
      <c r="F72" s="231" t="inlineStr">
        <is>
          <t>格宜镇</t>
        </is>
      </c>
      <c r="G72" s="231" t="inlineStr">
        <is>
          <t>大兴村委会</t>
        </is>
      </c>
      <c r="H72" s="210" t="inlineStr">
        <is>
          <t>新建</t>
        </is>
      </c>
      <c r="I72" s="221" t="inlineStr">
        <is>
          <t>计划在大兴村委会投入资金300万元新建钢架连体果蔬种植大棚40000平米（约65亩）。单价75元/㎡，大棚高4.8m,宽8.5m,柱间距2.5m,主立柱Y桩DN48*2.0mm*3m为热锌钢管，T桩DN40*1.5mm为热镀锌钢管，顶纵管（φ32*1.5mm圆管）钢管，侧纵管（φ25*1.5mm圆管）钢管，卷膜管（φ25*1.5mm圆管）热管，拱杆（φ30*55*1.5mm椭圆管）为热镀锌钢管，水槽（81.5*500mm）热度板辊压成型，13丝散射膜。含：电动卷膜器、配电柜、天窗、天沟、防护围栏、场地平整、供水管网及水肥一体化设施）。</t>
        </is>
      </c>
      <c r="J72" s="231" t="n">
        <v>300</v>
      </c>
      <c r="K72" s="231" t="n">
        <v>300</v>
      </c>
      <c r="L72" s="231" t="n"/>
      <c r="M72" s="231" t="n"/>
      <c r="N72" s="212" t="inlineStr">
        <is>
          <t>通过项目实施，建成格宜镇大兴村易地扶贫搬迁安置点连体钢架蔬菜大棚产业项目。项目建成后固定资产归大兴村集体所有，拟出租给云南蓝民农业开发有限公司使用，预计项目年收益率为6％，即18万元。带动易地搬迁安置点27户103人和周边户均增加5000元以上，促进村集体收入增加18万元。</t>
        </is>
      </c>
      <c r="O72" s="231" t="inlineStr">
        <is>
          <t>土地流转、带动务工就业等</t>
        </is>
      </c>
      <c r="P72" s="231" t="n">
        <v>200</v>
      </c>
      <c r="Q72" s="231" t="inlineStr">
        <is>
          <t>否</t>
        </is>
      </c>
      <c r="R72" s="231" t="inlineStr">
        <is>
          <t>否</t>
        </is>
      </c>
      <c r="S72" s="231" t="inlineStr">
        <is>
          <t>是</t>
        </is>
      </c>
      <c r="T72" s="467" t="inlineStr">
        <is>
          <t>宣威市发展和改革局</t>
        </is>
      </c>
      <c r="U72" s="231" t="inlineStr">
        <is>
          <t>宣威市格宜镇人民政府</t>
        </is>
      </c>
      <c r="V72" s="231" t="inlineStr">
        <is>
          <t>是</t>
        </is>
      </c>
      <c r="W72" s="462" t="n">
        <v>46023</v>
      </c>
      <c r="X72" s="252" t="n">
        <v>46357</v>
      </c>
      <c r="Y72" s="464" t="inlineStr">
        <is>
          <t>同意入库</t>
        </is>
      </c>
      <c r="Z72" s="322" t="inlineStr">
        <is>
          <t>易地搬迁后扶</t>
        </is>
      </c>
    </row>
    <row r="73" ht="409.5" customHeight="1" s="1">
      <c r="A73" s="209" t="n">
        <v>67</v>
      </c>
      <c r="B73" s="164" t="inlineStr">
        <is>
          <t>产业发展</t>
        </is>
      </c>
      <c r="C73" s="164" t="inlineStr">
        <is>
          <t>配套设施项目</t>
        </is>
      </c>
      <c r="D73" s="164" t="inlineStr">
        <is>
          <t>农业产业</t>
        </is>
      </c>
      <c r="E73" s="164" t="inlineStr">
        <is>
          <t>复兴佳园安置区左所农业产业园配套项目</t>
        </is>
      </c>
      <c r="F73" s="164" t="inlineStr">
        <is>
          <t>复兴街道</t>
        </is>
      </c>
      <c r="G73" s="164" t="inlineStr">
        <is>
          <t>左所社区</t>
        </is>
      </c>
      <c r="H73" s="164" t="inlineStr">
        <is>
          <t>新建</t>
        </is>
      </c>
      <c r="I73" s="208" t="inlineStr">
        <is>
          <t>在复兴佳园安置区后续产业园投入335万元，建设农业基础设施配套项目，主要建设内容：
1、投入300万元，建设连体钢架种植大棚40000m²（60亩）。棚高4.5m,宽8m,ø25032x 60镀锌钢管，柱间距4m,厚1.5mm/3mm十丝无滴膜，综合单价75元/m²；
2、投入15万元，建设生产道路长400m、宽度3m，约1200m²，C25混凝土路面，厚20cm，含垫层、碾压、回填，综合单价125元/m²；
3、投入20万元，建设240厚砖砌排水沟1334m，采用M7.5水泥砂浆砌筑，沟宽0.5米，深0.4~0.9m，综合单价150元/m；</t>
        </is>
      </c>
      <c r="J73" s="164" t="n">
        <v>335</v>
      </c>
      <c r="K73" s="164" t="n">
        <v>335</v>
      </c>
      <c r="L73" s="164" t="n"/>
      <c r="M73" s="164" t="n"/>
      <c r="N73" s="208" t="inlineStr">
        <is>
          <t>通过项目实施，建设复兴佳园安置区后续产业园，项目建成后固定资产左所社区集体所有，以租赁方式与农业产业公司合作，可带动辖区及易地搬迁安置区农户12户37人(其中脱贫户12户、三类监测对象1户）户均增收13000元/年以上，预计社区集体收入增加15万元，其中安置区社区增收11.25万元，左所社区增收3.75万元。</t>
        </is>
      </c>
      <c r="O73" s="231" t="inlineStr">
        <is>
          <t>土地流转、带动务工就业等</t>
        </is>
      </c>
      <c r="P73" s="164" t="n">
        <v>37</v>
      </c>
      <c r="Q73" s="164" t="inlineStr">
        <is>
          <t>否</t>
        </is>
      </c>
      <c r="R73" s="164" t="inlineStr">
        <is>
          <t>是</t>
        </is>
      </c>
      <c r="S73" s="164" t="inlineStr">
        <is>
          <t>是</t>
        </is>
      </c>
      <c r="T73" s="467" t="inlineStr">
        <is>
          <t>宣威市发展和改革局</t>
        </is>
      </c>
      <c r="U73" s="164" t="inlineStr">
        <is>
          <t>复兴街道办事处</t>
        </is>
      </c>
      <c r="V73" s="164" t="inlineStr">
        <is>
          <t>是</t>
        </is>
      </c>
      <c r="W73" s="252" t="n">
        <v>46023</v>
      </c>
      <c r="X73" s="252" t="n">
        <v>46357</v>
      </c>
      <c r="Y73" s="464" t="inlineStr">
        <is>
          <t>同意入库</t>
        </is>
      </c>
      <c r="Z73" s="322" t="inlineStr">
        <is>
          <t>易地搬迁后扶</t>
        </is>
      </c>
    </row>
    <row r="74" ht="355.5" customHeight="1" s="1">
      <c r="A74" s="209" t="n">
        <v>68</v>
      </c>
      <c r="B74" s="209" t="inlineStr">
        <is>
          <t>产业发展</t>
        </is>
      </c>
      <c r="C74" s="209" t="inlineStr">
        <is>
          <t>生产项目</t>
        </is>
      </c>
      <c r="D74" s="209" t="inlineStr">
        <is>
          <t>仓储冷库保鲜</t>
        </is>
      </c>
      <c r="E74" s="212" t="inlineStr">
        <is>
          <t>龙潭镇新启村老海田集中安置点仓储冷链物流交易中心建设项目</t>
        </is>
      </c>
      <c r="F74" s="209" t="inlineStr">
        <is>
          <t>龙潭镇</t>
        </is>
      </c>
      <c r="G74" s="209" t="inlineStr">
        <is>
          <t>新启村</t>
        </is>
      </c>
      <c r="H74" s="210" t="inlineStr">
        <is>
          <t>新建</t>
        </is>
      </c>
      <c r="I74" s="212" t="inlineStr">
        <is>
          <t>1、建设6米高主体Φ200MM圆管钢结构钢仓储房1500㎡，600元/平方；2、建设冷库500m³（长16米、宽10米、高3.3米），1600元/立方；3、场地硬化1000平方米，单价100元/平方。</t>
        </is>
      </c>
      <c r="J74" s="209" t="n">
        <v>180</v>
      </c>
      <c r="K74" s="209" t="n">
        <v>180</v>
      </c>
      <c r="L74" s="209" t="n"/>
      <c r="M74" s="209" t="n"/>
      <c r="N74" s="212" t="inlineStr">
        <is>
          <t>通过项目实施，建成老海田安置点仓储冷链物流交易中心，可带动新启村、新茂村农户种植辣椒1500亩以上，增收3000元/亩以上。项目建成后产权归龙潭镇新启村委会，预计项目年收益率为6％，即11万元。带动辖区内农户560户（其中脱贫户66户，“三类监测对象”5户）户均增加1500元以上，村集体收入增加5万元。</t>
        </is>
      </c>
      <c r="O74" s="209" t="inlineStr">
        <is>
          <t>土地流转、带动务工就业</t>
        </is>
      </c>
      <c r="P74" s="209" t="n">
        <v>1890</v>
      </c>
      <c r="Q74" s="209" t="inlineStr">
        <is>
          <t>否</t>
        </is>
      </c>
      <c r="R74" s="209" t="inlineStr">
        <is>
          <t>是</t>
        </is>
      </c>
      <c r="S74" s="209" t="inlineStr">
        <is>
          <t>否</t>
        </is>
      </c>
      <c r="T74" s="467" t="inlineStr">
        <is>
          <t>宣威市发展和改革局</t>
        </is>
      </c>
      <c r="U74" s="209" t="inlineStr">
        <is>
          <t>龙潭镇政府</t>
        </is>
      </c>
      <c r="V74" s="209" t="inlineStr">
        <is>
          <t>是</t>
        </is>
      </c>
      <c r="W74" s="462" t="n">
        <v>46023</v>
      </c>
      <c r="X74" s="252" t="n">
        <v>46357</v>
      </c>
      <c r="Y74" s="464" t="inlineStr">
        <is>
          <t>同意入库</t>
        </is>
      </c>
      <c r="Z74" s="322" t="inlineStr">
        <is>
          <t>易地搬迁后扶</t>
        </is>
      </c>
    </row>
    <row r="75" ht="268.5" customHeight="1" s="1">
      <c r="A75" s="209" t="n">
        <v>69</v>
      </c>
      <c r="B75" s="209" t="inlineStr">
        <is>
          <t>产业发展</t>
        </is>
      </c>
      <c r="C75" s="209" t="inlineStr">
        <is>
          <t>加工流通项目</t>
        </is>
      </c>
      <c r="D75" s="209" t="inlineStr">
        <is>
          <t>市场建设和农村物流</t>
        </is>
      </c>
      <c r="E75" s="212" t="inlineStr">
        <is>
          <t>普立乡攀枝戛普庆新村安置点农特产品交易中心建设项目</t>
        </is>
      </c>
      <c r="F75" s="209" t="inlineStr">
        <is>
          <t>普立乡</t>
        </is>
      </c>
      <c r="G75" s="209" t="inlineStr">
        <is>
          <t>攀枝戛村</t>
        </is>
      </c>
      <c r="H75" s="209" t="inlineStr">
        <is>
          <t>新建</t>
        </is>
      </c>
      <c r="I75" s="212" t="inlineStr">
        <is>
          <t>在攀枝戛普庆新村建设全框架结构农特产品交易中心2000平方米及配套设施，综合单价1600元/平方。</t>
        </is>
      </c>
      <c r="J75" s="209" t="n">
        <v>320</v>
      </c>
      <c r="K75" s="209" t="n">
        <v>320</v>
      </c>
      <c r="L75" s="209" t="n"/>
      <c r="M75" s="209" t="n"/>
      <c r="N75" s="208" t="inlineStr">
        <is>
          <t>通过项目实施，建设普庆新村安置农特产品交易中心，满足群众农特产品交易需求，带动种植养殖户128户480人，预计每户每年增收8000元，同时带动脱贫户59户150人，预计每户每年增收3000元，预计村集体经济每年创收10万元。</t>
        </is>
      </c>
      <c r="O75" s="209" t="inlineStr">
        <is>
          <t>带动生产、务工就业</t>
        </is>
      </c>
      <c r="P75" s="209" t="n">
        <v>480</v>
      </c>
      <c r="Q75" s="209" t="inlineStr">
        <is>
          <t>否</t>
        </is>
      </c>
      <c r="R75" s="209" t="inlineStr">
        <is>
          <t>否</t>
        </is>
      </c>
      <c r="S75" s="209" t="inlineStr">
        <is>
          <t>否</t>
        </is>
      </c>
      <c r="T75" s="467" t="inlineStr">
        <is>
          <t>宣威市发展和改革局</t>
        </is>
      </c>
      <c r="U75" s="209" t="inlineStr">
        <is>
          <t>普立乡人民政府</t>
        </is>
      </c>
      <c r="V75" s="209" t="inlineStr">
        <is>
          <t>是</t>
        </is>
      </c>
      <c r="W75" s="252" t="n">
        <v>46023</v>
      </c>
      <c r="X75" s="252" t="n">
        <v>46357</v>
      </c>
      <c r="Y75" s="464" t="inlineStr">
        <is>
          <t>同意入库</t>
        </is>
      </c>
      <c r="Z75" s="322" t="inlineStr">
        <is>
          <t>易地搬迁后扶</t>
        </is>
      </c>
    </row>
    <row r="76" ht="390" customHeight="1" s="1">
      <c r="A76" s="209" t="n">
        <v>70</v>
      </c>
      <c r="B76" s="164" t="inlineStr">
        <is>
          <t>产业发展</t>
        </is>
      </c>
      <c r="C76" s="164" t="inlineStr">
        <is>
          <t>加工流通项目</t>
        </is>
      </c>
      <c r="D76" s="164" t="inlineStr">
        <is>
          <t>市场建设和农村物流</t>
        </is>
      </c>
      <c r="E76" s="164" t="inlineStr">
        <is>
          <t>东山镇恰德村易地搬迁安置点仓储物流中心建设项目</t>
        </is>
      </c>
      <c r="F76" s="164" t="inlineStr">
        <is>
          <t>东山镇</t>
        </is>
      </c>
      <c r="G76" s="209" t="inlineStr">
        <is>
          <t>恰德村</t>
        </is>
      </c>
      <c r="H76" s="209" t="inlineStr">
        <is>
          <t>新建</t>
        </is>
      </c>
      <c r="I76" s="209" t="inlineStr">
        <is>
          <t>建设混凝土框架结构农特产品仓储物流中心1250平方米，每平米1600元，概算投资200万元。</t>
        </is>
      </c>
      <c r="J76" s="209" t="n">
        <v>200</v>
      </c>
      <c r="K76" s="209" t="n">
        <v>200</v>
      </c>
      <c r="L76" s="260" t="n"/>
      <c r="M76" s="260" t="n"/>
      <c r="N76" s="208" t="inlineStr">
        <is>
          <t>通过项目实施，建成东山镇恰德村易地搬迁安置点仓储物流中心，项目建成后，固定资产归恰德村集体所有，通过“企业+村集体+脱贫户”模式运行，收益主要用于巩固拓展脱贫攻坚成果，增加脱贫群众收入，壮大村集体经济。预计项目年收益率为4％，即8万元。带动辖区内农户6户（其中脱贫户3户，“三类监测对象”1户）户均增加13000元以上，</t>
        </is>
      </c>
      <c r="O76" s="209" t="inlineStr">
        <is>
          <t>带动生产、就业务工</t>
        </is>
      </c>
      <c r="P76" s="209" t="n">
        <v>25</v>
      </c>
      <c r="Q76" s="209" t="inlineStr">
        <is>
          <t>否</t>
        </is>
      </c>
      <c r="R76" s="209" t="inlineStr">
        <is>
          <t>是</t>
        </is>
      </c>
      <c r="S76" s="209" t="inlineStr">
        <is>
          <t>否</t>
        </is>
      </c>
      <c r="T76" s="467" t="inlineStr">
        <is>
          <t>宣威市发展和改革局</t>
        </is>
      </c>
      <c r="U76" s="209" t="inlineStr">
        <is>
          <t>东山镇人民政府</t>
        </is>
      </c>
      <c r="V76" s="209" t="inlineStr">
        <is>
          <t>是</t>
        </is>
      </c>
      <c r="W76" s="462" t="n">
        <v>46023</v>
      </c>
      <c r="X76" s="252" t="n">
        <v>46357</v>
      </c>
      <c r="Y76" s="464" t="inlineStr">
        <is>
          <t>同意入库</t>
        </is>
      </c>
      <c r="Z76" s="322" t="inlineStr">
        <is>
          <t>易地搬迁后扶</t>
        </is>
      </c>
    </row>
    <row r="77" ht="384.75" customHeight="1" s="1">
      <c r="A77" s="209" t="n">
        <v>71</v>
      </c>
      <c r="B77" s="164" t="inlineStr">
        <is>
          <t>产业发展</t>
        </is>
      </c>
      <c r="C77" s="209" t="inlineStr">
        <is>
          <t>加工流通项目</t>
        </is>
      </c>
      <c r="D77" s="209" t="inlineStr">
        <is>
          <t>农产品仓储保鲜冷链基础设施建设</t>
        </is>
      </c>
      <c r="E77" s="212" t="inlineStr">
        <is>
          <t>乐丰乡乐丰村搬迁安置点冷链仓储物流中心建设项目</t>
        </is>
      </c>
      <c r="F77" s="209" t="inlineStr">
        <is>
          <t>乐丰乡</t>
        </is>
      </c>
      <c r="G77" s="209" t="inlineStr">
        <is>
          <t>乐丰村</t>
        </is>
      </c>
      <c r="H77" s="209" t="inlineStr">
        <is>
          <t>新建</t>
        </is>
      </c>
      <c r="I77" s="212" t="inlineStr">
        <is>
          <t>新建600立方低温库一个(1180元/立方)合计70.8万元，700立方保鲜库一个（1060元/立方）合计74.2万元，分解分拣中心600平方米（760元/平方米）合计45.6万元，业务用房100平方米（1600元/平方米）合计16万元，设备机房40平方米（1200元/平方米）合计4.8万元，配套停车区、生活区、水、电、路等基础设施建设，合计58.6万元。</t>
        </is>
      </c>
      <c r="J77" s="209" t="n">
        <v>270</v>
      </c>
      <c r="K77" s="209" t="n">
        <v>270</v>
      </c>
      <c r="L77" s="209" t="n"/>
      <c r="M77" s="209" t="n"/>
      <c r="N77" s="212" t="inlineStr">
        <is>
          <t>通过项目实施，建成乐丰乡乐丰村乐业、自母沟安置点冷链仓储物流中心建设项目。项目建成后固定资产归乐丰村集体所有，拟出租给龙胜县润隆农产品开发专业合作社使用，预计项目年收益率为6％，即16.2万元。带动辖区内农户620户（其中脱贫户20户，“三类监测对象”4户）户均增加13000元以上，促进村集体收入增加15万元。</t>
        </is>
      </c>
      <c r="O77" s="209" t="inlineStr">
        <is>
          <t>带动生产、务工就业等</t>
        </is>
      </c>
      <c r="P77" s="209" t="n">
        <v>1290</v>
      </c>
      <c r="Q77" s="209" t="inlineStr">
        <is>
          <t>是</t>
        </is>
      </c>
      <c r="R77" s="209" t="inlineStr">
        <is>
          <t>是</t>
        </is>
      </c>
      <c r="S77" s="209" t="inlineStr">
        <is>
          <t>是</t>
        </is>
      </c>
      <c r="T77" s="467" t="inlineStr">
        <is>
          <t>宣威市发展和改革局</t>
        </is>
      </c>
      <c r="U77" s="209" t="inlineStr">
        <is>
          <t>乐丰乡人民政府</t>
        </is>
      </c>
      <c r="V77" s="209" t="inlineStr">
        <is>
          <t>是</t>
        </is>
      </c>
      <c r="W77" s="252" t="n">
        <v>46023</v>
      </c>
      <c r="X77" s="252" t="n">
        <v>46357</v>
      </c>
      <c r="Y77" s="464" t="inlineStr">
        <is>
          <t>同意入库</t>
        </is>
      </c>
      <c r="Z77" s="486" t="inlineStr">
        <is>
          <t>易地搬迁后扶</t>
        </is>
      </c>
    </row>
    <row r="78" ht="409.5" customHeight="1" s="1">
      <c r="A78" s="209" t="n">
        <v>72</v>
      </c>
      <c r="B78" s="209" t="inlineStr">
        <is>
          <t>产业发展</t>
        </is>
      </c>
      <c r="C78" s="209" t="inlineStr">
        <is>
          <t>加工流通项目</t>
        </is>
      </c>
      <c r="D78" s="209" t="inlineStr">
        <is>
          <t>农产品仓储保鲜冷链基础设施建设</t>
        </is>
      </c>
      <c r="E78" s="212" t="inlineStr">
        <is>
          <t>海岱镇岩上村委会山林果树村冷库及分拣房建设项目</t>
        </is>
      </c>
      <c r="F78" s="209" t="inlineStr">
        <is>
          <t>海岱镇</t>
        </is>
      </c>
      <c r="G78" s="209" t="inlineStr">
        <is>
          <t>岩上村</t>
        </is>
      </c>
      <c r="H78" s="231" t="inlineStr">
        <is>
          <t>新建</t>
        </is>
      </c>
      <c r="I78" s="212" t="inlineStr">
        <is>
          <t>1.新建钢架结构冷库2个，单体冷库长20米、宽7米、高6米，容积840立方米，两个冷库容积1680立方米，1050元/立方米（含制冷设备、供电设备、保温板铺设安装费等），合计176.4万元。
2.电力工程：增设250KW变压器一台，10千伏电线588米，电线杆3根，合计：17.832万元。
3.分拣车间两间：新建钢架结构的分拣车间2间，单间长8米、宽7米、高6米，两间建筑面积112平方米，400元/平方：硬化面积112平方米，标准：C30混凝土厚25分，115元/平方米，合计5.768万元。</t>
        </is>
      </c>
      <c r="J78" s="209" t="n">
        <v>200</v>
      </c>
      <c r="K78" s="209" t="n">
        <v>200</v>
      </c>
      <c r="L78" s="209" t="n"/>
      <c r="M78" s="209" t="n"/>
      <c r="N78" s="221" t="inlineStr">
        <is>
          <t>现岩上村山林果树村和姜子树村已有山楂种植面积580亩，现已挂果80亩，今年可产5万斤以上，2026年进入丰果期300亩，可产35万斤以上，到2027年全部进入丰产期，每年产值可达70-90万斤，丰果期采摘20年以上，现采摘的山楂果经运往昆明保鲜。通过新建现代农业果蔬冷库工程，开展现代高效农业示范带动工作，提升果蔬种植效益。以解决山楂、果蔬等产后保鲜、储存及供应链效率问题，助力农产品增值、农民增收，推动区域特色农业产业化升级。项目建成后固定资产归岩上村集体所有，通过租赁方式运营，预计项目年收益率为6％，促进村集体收入增加12万元。可解决就近务工（女工80元/天，男工100元/天）、产业带动等方式，常年带动辖区内45-50人，人均年收入增加24000元以上，季节性采摘期用工量带动辖区内180-200人，人均增收5000元以上。</t>
        </is>
      </c>
      <c r="O78" s="212" t="inlineStr">
        <is>
          <t>土地流转、务工就业等</t>
        </is>
      </c>
      <c r="P78" s="209" t="n">
        <v>2818</v>
      </c>
      <c r="Q78" s="209" t="inlineStr">
        <is>
          <t>否</t>
        </is>
      </c>
      <c r="R78" s="209" t="inlineStr">
        <is>
          <t>否</t>
        </is>
      </c>
      <c r="S78" s="209" t="inlineStr">
        <is>
          <t>否</t>
        </is>
      </c>
      <c r="T78" s="467" t="inlineStr">
        <is>
          <t>宣威市民族宗教事务局</t>
        </is>
      </c>
      <c r="U78" s="209" t="inlineStr">
        <is>
          <t>海岱镇人民政府</t>
        </is>
      </c>
      <c r="V78" s="209" t="inlineStr">
        <is>
          <t>是</t>
        </is>
      </c>
      <c r="W78" s="483" t="n">
        <v>46083</v>
      </c>
      <c r="X78" s="483" t="n">
        <v>46358</v>
      </c>
      <c r="Y78" s="486" t="inlineStr">
        <is>
          <t>同意</t>
        </is>
      </c>
      <c r="Z78" s="212" t="n"/>
    </row>
    <row r="79" ht="409.5" customHeight="1" s="1">
      <c r="A79" s="209" t="n">
        <v>73</v>
      </c>
      <c r="B79" s="209" t="inlineStr">
        <is>
          <t>产业发展</t>
        </is>
      </c>
      <c r="C79" s="209" t="inlineStr">
        <is>
          <t>生产项目</t>
        </is>
      </c>
      <c r="D79" s="209" t="inlineStr">
        <is>
          <t>种植业基地</t>
        </is>
      </c>
      <c r="E79" s="212" t="inlineStr">
        <is>
          <t>宣威市板桥街道永安村智慧农业水肥建设项目</t>
        </is>
      </c>
      <c r="F79" s="209" t="inlineStr">
        <is>
          <t>板桥街道</t>
        </is>
      </c>
      <c r="G79" s="209" t="inlineStr">
        <is>
          <t>永安村</t>
        </is>
      </c>
      <c r="H79" s="231" t="inlineStr">
        <is>
          <t>新建</t>
        </is>
      </c>
      <c r="I79" s="473" t="inlineStr">
        <is>
          <t>投资200万，建设智慧农业水肥项目：
1.投资150万购置水肥项目智能设备5套；
2.投资15万新建生产用房150平方米，1000元/平方米；
3.投资35万配置水肥智能设施一套，涉及400亩，管网总长40万米。</t>
        </is>
      </c>
      <c r="J79" s="209" t="n">
        <v>200</v>
      </c>
      <c r="K79" s="209" t="n">
        <v>200</v>
      </c>
      <c r="L79" s="209" t="n"/>
      <c r="M79" s="209" t="n"/>
      <c r="N79" s="221" t="inlineStr">
        <is>
          <t>通过项目实施，购置智能设备、建设配套设施，覆盖 400 亩农田。项目建成后固定资产归村集体所有，预计项目收益率为4%，村集体年增收8万元，预计带动 25人就业。通过构建智慧水肥管理系统，实现精准灌溉施肥，提升农业生产效率，降低人力与资源成本。以智慧农业赋能乡村旅居产业发展，促进休闲农业与乡村旅游融合，助力巩固拓展脱贫攻坚成果，推动乡村产业振兴与经济提升 。</t>
        </is>
      </c>
      <c r="O79" s="212" t="inlineStr">
        <is>
          <t>带动生产、务工就业</t>
        </is>
      </c>
      <c r="P79" s="209" t="n">
        <v>215</v>
      </c>
      <c r="Q79" s="209" t="inlineStr">
        <is>
          <t>否</t>
        </is>
      </c>
      <c r="R79" s="209" t="inlineStr">
        <is>
          <t>否</t>
        </is>
      </c>
      <c r="S79" s="209" t="inlineStr">
        <is>
          <t>否</t>
        </is>
      </c>
      <c r="T79" s="467" t="inlineStr">
        <is>
          <t>宣威市民族宗教事务局</t>
        </is>
      </c>
      <c r="U79" s="209" t="inlineStr">
        <is>
          <t>板桥街道办事处</t>
        </is>
      </c>
      <c r="V79" s="209" t="inlineStr">
        <is>
          <t>是</t>
        </is>
      </c>
      <c r="W79" s="483" t="n">
        <v>46084</v>
      </c>
      <c r="X79" s="483" t="n">
        <v>46359</v>
      </c>
      <c r="Y79" s="486" t="inlineStr">
        <is>
          <t>同意</t>
        </is>
      </c>
      <c r="Z79" s="212" t="n"/>
    </row>
    <row r="80" ht="409.5" customHeight="1" s="1">
      <c r="A80" s="209" t="n">
        <v>74</v>
      </c>
      <c r="B80" s="209" t="inlineStr">
        <is>
          <t>产业发展</t>
        </is>
      </c>
      <c r="C80" s="209" t="inlineStr">
        <is>
          <t>生产项目</t>
        </is>
      </c>
      <c r="D80" s="209" t="inlineStr">
        <is>
          <t>种植业基地</t>
        </is>
      </c>
      <c r="E80" s="209" t="inlineStr">
        <is>
          <t>羊场镇清水村委会小箐头村蔬菜大棚建设项目</t>
        </is>
      </c>
      <c r="F80" s="209" t="inlineStr">
        <is>
          <t>羊场镇</t>
        </is>
      </c>
      <c r="G80" s="209" t="inlineStr">
        <is>
          <t>清水村</t>
        </is>
      </c>
      <c r="H80" s="209" t="inlineStr">
        <is>
          <t>新建</t>
        </is>
      </c>
      <c r="I80" s="208" t="inlineStr">
        <is>
          <t>1.投资160万元建高钢结构标准化钢架蔬菜大棚20000平方米(约30亩)，高5米，每平方米80元；大棚高5m,宽8m,柱间距4m，主立柱DN60*3.0mm为锌钢管，辅立柱40*1.5mm为镀锌圆管，防风柱（φ32*1.5mm圆管）为镀锌圆管，拱杆（φ32*1.5mm圆管）为镀锌圆管，13丝散射膜。（含：电动卷膜器、场地平整、供水管网）
2.投资16.5万元建混凝土蓄水池一个，200立方米；
3.投资6万元建仓储用房100平米；
4.投资7.84万元建水源引水管2800米，规格PE63，单价28元；
5.投资9.66万元对土地进行改良，部分地块需要降埂改直。</t>
        </is>
      </c>
      <c r="J80" s="209" t="n">
        <v>200</v>
      </c>
      <c r="K80" s="230" t="n">
        <v>200</v>
      </c>
      <c r="L80" s="209" t="n"/>
      <c r="M80" s="209" t="n"/>
      <c r="N80" s="212" t="inlineStr">
        <is>
          <t>通过项目实施，建成4米高标准化钢架大棚18700平方米，促进村集体和农户增收。建成后的固定资产归落水村集体所有，，通过租赁合作方式运营，年租金收入预计8万元，拟出租10年，预计项目年收益率为4％，促进村集体收入增加80万元。提供固定就业岗位3人，有效带动辖区内农户50户202人（其中脱贫户和监测对象8户35）增收。优先提供给有劳动能力的建档立卡脱贫户及三类对象监测户，每人每天按100元计算，预计每人年均增收9000元，合计27万元。</t>
        </is>
      </c>
      <c r="O80" s="212" t="inlineStr">
        <is>
          <t>土地流转、务工就业</t>
        </is>
      </c>
      <c r="P80" s="209" t="n">
        <v>202</v>
      </c>
      <c r="Q80" s="209" t="inlineStr">
        <is>
          <t>否</t>
        </is>
      </c>
      <c r="R80" s="209" t="inlineStr">
        <is>
          <t>否</t>
        </is>
      </c>
      <c r="S80" s="209" t="inlineStr">
        <is>
          <t>否</t>
        </is>
      </c>
      <c r="T80" s="467" t="inlineStr">
        <is>
          <t>宣威市民族宗教事务局</t>
        </is>
      </c>
      <c r="U80" s="212" t="inlineStr">
        <is>
          <t>羊场镇人民政府</t>
        </is>
      </c>
      <c r="V80" s="209" t="inlineStr">
        <is>
          <t>是</t>
        </is>
      </c>
      <c r="W80" s="483" t="n">
        <v>46085</v>
      </c>
      <c r="X80" s="483" t="n">
        <v>46360</v>
      </c>
      <c r="Y80" s="486" t="inlineStr">
        <is>
          <t>同意</t>
        </is>
      </c>
      <c r="Z80" s="212" t="n"/>
    </row>
    <row r="81" ht="409.5" customHeight="1" s="1">
      <c r="A81" s="209" t="n">
        <v>75</v>
      </c>
      <c r="B81" s="210" t="inlineStr">
        <is>
          <t>产业发展</t>
        </is>
      </c>
      <c r="C81" s="210" t="inlineStr">
        <is>
          <t>生产项目</t>
        </is>
      </c>
      <c r="D81" s="210" t="inlineStr">
        <is>
          <t>种植业基地</t>
        </is>
      </c>
      <c r="E81" s="213" t="inlineStr">
        <is>
          <t>倘塘镇法宏村委会岩洞村钢架大棚及冷库建设项目</t>
        </is>
      </c>
      <c r="F81" s="210" t="inlineStr">
        <is>
          <t>倘塘</t>
        </is>
      </c>
      <c r="G81" s="210" t="inlineStr">
        <is>
          <t>法宏村</t>
        </is>
      </c>
      <c r="H81" s="210" t="inlineStr">
        <is>
          <t>新建</t>
        </is>
      </c>
      <c r="I81" s="208" t="inlineStr">
        <is>
          <t>1.投资121.5万元，新建果蔬钢架连体大棚16200m²（约25亩）,大棚44个，其中（45M*8.5M）35个13387.5平方米，（40M*8.5M）5个1700平方米，其它规格4个总面积1112.5平方米，单价75元/㎡(含外排水沟、生产道路、灌溉管网、滴灌、电动卷膜器、风机、场地平整、供水管网及水肥一体化设施等）。大棚高5.2m,宽8.5m,柱间距1.8m,主立柱(φ30*55*1.8mm椭圆管)为热锌钢管，防风拉杆（φ25*2.0mm圆管）为热镀锌钢管，拱杆（φ30*55*1.8mm椭圆管）为热镀锌钢管，13丝散射膜。
2.投资60万元建设600立方米钢架结构气式冷库（含冷凝设备），占地面积160平方米，单价1000元/立方米。
3.投资10万元安装260A变压一台（包含电桩、架高压线等）
4.投资4.5万元安装产业大棚防护栏300米，每米150元（铁方管材质，高1.5米）。
5.投资4万元新建50立方钢筋混凝土蓄水池一个（顶部不封顶，安装安全防护栏，每立方米800元）。</t>
        </is>
      </c>
      <c r="J81" s="209" t="n">
        <v>200</v>
      </c>
      <c r="K81" s="209" t="n">
        <v>200</v>
      </c>
      <c r="L81" s="209" t="n"/>
      <c r="M81" s="209" t="n"/>
      <c r="N81" s="212" t="inlineStr">
        <is>
          <t>通过项目实施，建成大棚、冷库，能有效解决辣椒等农产品储藏和分拣销售难题，提升辣椒等农产品的产出效益。项目建成后固定资产归法宏村集体所有，以租赁方式经营，预计项目年收益率为4％，促进村集体经济收入年增收8万元以上，通过发展生产、务工就业，带动辖区内农户650户（其中少数民族236户，脱贫户161户，“三类监测对象”27户）户均年增收1000元以上。</t>
        </is>
      </c>
      <c r="O81" s="209" t="inlineStr">
        <is>
          <t>土地流转、务工就业等</t>
        </is>
      </c>
      <c r="P81" s="209" t="n">
        <v>2470</v>
      </c>
      <c r="Q81" s="209" t="inlineStr">
        <is>
          <t>否</t>
        </is>
      </c>
      <c r="R81" s="209" t="inlineStr">
        <is>
          <t>否</t>
        </is>
      </c>
      <c r="S81" s="209" t="inlineStr">
        <is>
          <t>否</t>
        </is>
      </c>
      <c r="T81" s="467" t="inlineStr">
        <is>
          <t>宣威市民族宗教事务局</t>
        </is>
      </c>
      <c r="U81" s="209" t="inlineStr">
        <is>
          <t>倘塘镇人民政府</t>
        </is>
      </c>
      <c r="V81" s="209" t="inlineStr">
        <is>
          <t>是</t>
        </is>
      </c>
      <c r="W81" s="483" t="n">
        <v>46086</v>
      </c>
      <c r="X81" s="483" t="n">
        <v>46361</v>
      </c>
      <c r="Y81" s="486" t="inlineStr">
        <is>
          <t>同意</t>
        </is>
      </c>
      <c r="Z81" s="212" t="n"/>
    </row>
    <row r="82" ht="409.5" customHeight="1" s="1">
      <c r="A82" s="209" t="n">
        <v>76</v>
      </c>
      <c r="B82" s="209" t="inlineStr">
        <is>
          <t>产业发展</t>
        </is>
      </c>
      <c r="C82" s="209" t="inlineStr">
        <is>
          <t>生产项目</t>
        </is>
      </c>
      <c r="D82" s="209" t="inlineStr">
        <is>
          <t>种植业基地</t>
        </is>
      </c>
      <c r="E82" s="231" t="inlineStr">
        <is>
          <t>格宜镇大坪村委会河边蔬菜大棚及冷库建设项目</t>
        </is>
      </c>
      <c r="F82" s="209" t="inlineStr">
        <is>
          <t>格宜镇</t>
        </is>
      </c>
      <c r="G82" s="209" t="inlineStr">
        <is>
          <t>大坪村</t>
        </is>
      </c>
      <c r="H82" s="209" t="inlineStr">
        <is>
          <t>新建</t>
        </is>
      </c>
      <c r="I82" s="212" t="inlineStr">
        <is>
          <t>1.投资150万元，新建果蔬钢架连体大棚20000m²（30亩），单价75元/㎡，大棚高4.9m,宽8m,柱间距4m,主立柱DN60*3.0mm为锌钢管，辅立柱40*1.5mm为镀锌圆管，防风柱（φ32*1.5mm圆管）为镀锌圆管，拱杆（φ32*1.5mm圆管）为镀锌圆管，13丝散射膜。含：电动卷膜器53个、场地平整30亩、潜水泵3台，供水管网60主管约550米，32分管约9600米）
2.投资50万新建冷库，其中投资20万元建双面彩钢聚氨脂机制板结构的储冰库长10米，宽10米，高4.5米，每平方米2000元；投资30万元建双面彩钢聚氨脂机制板结构的保鲜冷库长10米，宽20米，高4.5米，每平方米1500元。</t>
        </is>
      </c>
      <c r="J82" s="209" t="n">
        <v>200</v>
      </c>
      <c r="K82" s="209" t="n"/>
      <c r="L82" s="209" t="n">
        <v>200</v>
      </c>
      <c r="M82" s="231" t="n"/>
      <c r="N82" s="221" t="inlineStr">
        <is>
          <t>通过项目实施，建成蔬菜大棚项目。项目建成后固定资产归大坪村集体所有，通过租赁方式运营，促进村集体收入增加12万元。通过就近务工生产方式，带动辖区内农户90户（其中脱贫户和监测对象50户）。</t>
        </is>
      </c>
      <c r="O82" s="209" t="inlineStr">
        <is>
          <t>土地流转、务工就业等</t>
        </is>
      </c>
      <c r="P82" s="210" t="n">
        <v>366</v>
      </c>
      <c r="Q82" s="210" t="inlineStr">
        <is>
          <t>否</t>
        </is>
      </c>
      <c r="R82" s="209" t="inlineStr">
        <is>
          <t>否</t>
        </is>
      </c>
      <c r="S82" s="209" t="inlineStr">
        <is>
          <t>否</t>
        </is>
      </c>
      <c r="T82" s="467" t="inlineStr">
        <is>
          <t>宣威市民族宗教事务局</t>
        </is>
      </c>
      <c r="U82" s="209" t="inlineStr">
        <is>
          <t>格宜镇人民政府</t>
        </is>
      </c>
      <c r="V82" s="209" t="inlineStr">
        <is>
          <t>是</t>
        </is>
      </c>
      <c r="W82" s="483" t="n">
        <v>46087</v>
      </c>
      <c r="X82" s="483" t="n">
        <v>46362</v>
      </c>
      <c r="Y82" s="486" t="inlineStr">
        <is>
          <t>同意</t>
        </is>
      </c>
      <c r="Z82" s="212" t="n"/>
    </row>
    <row r="83" ht="409.5" customHeight="1" s="1">
      <c r="A83" s="209" t="n">
        <v>77</v>
      </c>
      <c r="B83" s="209" t="inlineStr">
        <is>
          <t>产业发展</t>
        </is>
      </c>
      <c r="C83" s="209" t="inlineStr">
        <is>
          <t>产业项目</t>
        </is>
      </c>
      <c r="D83" s="209" t="inlineStr">
        <is>
          <t>种植业基地</t>
        </is>
      </c>
      <c r="E83" s="470" t="inlineStr">
        <is>
          <t>来宾街道龙洞村委会河坝村蔬菜连体大棚及附属设施建设项目</t>
        </is>
      </c>
      <c r="F83" s="467" t="inlineStr">
        <is>
          <t>来宾街道</t>
        </is>
      </c>
      <c r="G83" s="467" t="inlineStr">
        <is>
          <t>龙洞村</t>
        </is>
      </c>
      <c r="H83" s="467" t="inlineStr">
        <is>
          <t>新建</t>
        </is>
      </c>
      <c r="I83" s="474" t="inlineStr">
        <is>
          <t>投入少数民族发展资金100万元，在龙洞村委会河坝组建钢架连体蔬菜大棚10666.7㎡及产业配套设施。
1.投资80万元建钢架连体蔬菜大棚10666.7平方米（约16亩），单价75元/㎡，大棚高5.5m,宽10.5m,柱间距4m,主立柱DN60*3.0mm为热锌钢管，辅立柱DN40*2.0mm为热镀锌钢管，防风柱（φ40*2.0mm圆管）为热镀锌钢管，拱杆（φ32*1.5mm椭圆管）为热镀锌钢管，13丝散射膜。含：电动卷膜器、风机、防护围栏、场地平整、供水管网及水肥一体化设施）。                                                           
2.投资20万元，新建钢结构分拣车间160㎡，单价1250元/㎡。</t>
        </is>
      </c>
      <c r="J83" s="467" t="n">
        <v>100</v>
      </c>
      <c r="K83" s="467" t="n"/>
      <c r="L83" s="467" t="n">
        <v>100</v>
      </c>
      <c r="M83" s="467" t="n"/>
      <c r="N83" s="479" t="inlineStr">
        <is>
          <t>通过项目实施，建成来宾街道龙洞村委会蔬菜连体钢架大棚16亩，促进龙洞河流域蔬菜种植产业发展。项目建成后固定资产归龙洞村集体所有，拟出租给润泽农业科技有限责任公司使用，预计项目年收益率为6%，即促进村集体收入增加6万元。带动周边农户60户220人(其中脱贫户3户10人，“三类监测对象”2户5人)，户均增收1.5万元以上，带动周边群众长期务工12人,每人每年务工收入2万元以上。</t>
        </is>
      </c>
      <c r="O83" s="467" t="inlineStr">
        <is>
          <t>带动生产、就业务工</t>
        </is>
      </c>
      <c r="P83" s="467" t="n">
        <v>220</v>
      </c>
      <c r="Q83" s="467" t="inlineStr">
        <is>
          <t>否</t>
        </is>
      </c>
      <c r="R83" s="467" t="inlineStr">
        <is>
          <t>否</t>
        </is>
      </c>
      <c r="S83" s="467" t="inlineStr">
        <is>
          <t>否</t>
        </is>
      </c>
      <c r="T83" s="467" t="inlineStr">
        <is>
          <t>宣威市民族宗教事务局</t>
        </is>
      </c>
      <c r="U83" s="467" t="inlineStr">
        <is>
          <t>来宾街道办事处</t>
        </is>
      </c>
      <c r="V83" s="467" t="inlineStr">
        <is>
          <t>是</t>
        </is>
      </c>
      <c r="W83" s="483" t="n">
        <v>46082</v>
      </c>
      <c r="X83" s="483" t="n">
        <v>46357</v>
      </c>
      <c r="Y83" s="486" t="inlineStr">
        <is>
          <t>同意</t>
        </is>
      </c>
      <c r="Z83" s="212" t="n"/>
    </row>
    <row r="84" ht="409.5" customHeight="1" s="1">
      <c r="A84" s="209" t="n">
        <v>78</v>
      </c>
      <c r="B84" s="209" t="inlineStr">
        <is>
          <t>产业发展</t>
        </is>
      </c>
      <c r="C84" s="209" t="inlineStr">
        <is>
          <t>生产项目</t>
        </is>
      </c>
      <c r="D84" s="209" t="inlineStr">
        <is>
          <t>种植业基地</t>
        </is>
      </c>
      <c r="E84" s="212" t="inlineStr">
        <is>
          <t>龙场镇罗营村委会官家营村蔬菜大棚建设项目</t>
        </is>
      </c>
      <c r="F84" s="209" t="inlineStr">
        <is>
          <t>龙场镇</t>
        </is>
      </c>
      <c r="G84" s="209" t="inlineStr">
        <is>
          <t>罗营村</t>
        </is>
      </c>
      <c r="H84" s="209" t="inlineStr">
        <is>
          <t>新建</t>
        </is>
      </c>
      <c r="I84" s="475" t="inlineStr">
        <is>
          <t>新建蔬菜连体钢架大棚8000㎡（12亩），大棚开间4m、跨度8m，肩高3.3m、顶高5.5m，主立柱DN60*3.0mm为热锌钢管，辅立柱DN40*2.0mm为热镀锌钢管，防风柱（φ40*2.0mm圆管）为热镀锌钢管，拱杆（φ32*1.5mm椭圆管）为热镀锌钢管，15CC专用农膜，每平方米75元。（包含电动卷膜器、风机、主管网、水肥一体化喷滴系统、场地平整、排水沟渠等)。</t>
        </is>
      </c>
      <c r="J84" s="209" t="n">
        <v>60</v>
      </c>
      <c r="K84" s="209" t="n">
        <v>60</v>
      </c>
      <c r="L84" s="209" t="n"/>
      <c r="M84" s="209" t="n"/>
      <c r="N84" s="212" t="inlineStr">
        <is>
          <t>通过项目实施，建成蔬菜连体钢架大棚8000㎡一个，提升罗营村12亩蔬菜种植产业资源，促进村集体收入和农户增收。项目建成后固定资产归罗营村集体所有，通过租赁方式运营，预计项目年收益率为5％，促进村集体收入增加3万元。通过就近务工，发展生产方式，带动辖区内农户128户371人（其中脱贫户8户），增收致富。</t>
        </is>
      </c>
      <c r="O84" s="212" t="inlineStr">
        <is>
          <t>务工就业、发展生产</t>
        </is>
      </c>
      <c r="P84" s="209" t="n">
        <v>371</v>
      </c>
      <c r="Q84" s="209" t="inlineStr">
        <is>
          <t>否</t>
        </is>
      </c>
      <c r="R84" s="209" t="inlineStr">
        <is>
          <t>否</t>
        </is>
      </c>
      <c r="S84" s="209" t="inlineStr">
        <is>
          <t>否</t>
        </is>
      </c>
      <c r="T84" s="467" t="inlineStr">
        <is>
          <t>宣威市民族宗教事务局</t>
        </is>
      </c>
      <c r="U84" s="209" t="inlineStr">
        <is>
          <t>龙场镇人民政府</t>
        </is>
      </c>
      <c r="V84" s="209" t="inlineStr">
        <is>
          <t>是</t>
        </is>
      </c>
      <c r="W84" s="483" t="n">
        <v>46084</v>
      </c>
      <c r="X84" s="483" t="n">
        <v>46359</v>
      </c>
      <c r="Y84" s="486" t="inlineStr">
        <is>
          <t>同意</t>
        </is>
      </c>
      <c r="Z84" s="212" t="n"/>
    </row>
    <row r="85" ht="409.5" customHeight="1" s="1">
      <c r="A85" s="209" t="n">
        <v>79</v>
      </c>
      <c r="B85" s="212" t="inlineStr">
        <is>
          <t>产业发展</t>
        </is>
      </c>
      <c r="C85" s="212" t="inlineStr">
        <is>
          <t>生产项目</t>
        </is>
      </c>
      <c r="D85" s="212" t="inlineStr">
        <is>
          <t>种植业基地</t>
        </is>
      </c>
      <c r="E85" s="212" t="inlineStr">
        <is>
          <t>宝山镇摩戛村委会毕立戛村蔬菜大棚及配套设施建设项目</t>
        </is>
      </c>
      <c r="F85" s="209" t="inlineStr">
        <is>
          <t>宝山镇</t>
        </is>
      </c>
      <c r="G85" s="209" t="inlineStr">
        <is>
          <t>摩戛村</t>
        </is>
      </c>
      <c r="H85" s="209" t="inlineStr">
        <is>
          <t>新建</t>
        </is>
      </c>
      <c r="I85" s="212" t="inlineStr">
        <is>
          <t>1.投入65.46万元，新建钢架联动温室大棚及配套设施。
（1）投资50.02万元，建设钢架联动温室大棚面积6670平方米（约10亩），单价75元/平方米，大棚宽6米，长20米，拱高4.5米,主立柱Φ60*2.5mm为热镀锌管，间距4m；横拉杆Φ40*1.8mm热镀锌管；辅立柱Φ25*1.8mm热镀锌管；外拱杆Φ32*1.8mm热镀锌管，间距1.33m；钢材采用镀锌材料，棚膜采用12丝散射膜，含电动卷膜器、供水管网及水肥一体化设施。
（2）投资15.44万元，棚外供水设施建设。安装铺设PE100级φ160共计300米，单价165元/米，计划投入资金4.95万元，安装铺设PE100级φ50共计220米，单价28元/米，计划投入资金0.62万元。安装铺设PE75共计280米，单价50元/米，计划投入资金1.4万元，安装铺设PE50共计850米，单价28元/米，计划投入资金2.38万元。投资6.09万元，建设蓄水池60立方（规格：5*4*3）。
2.投资10.64万元，新建钢架仓库140平方米，单价760元/平方米。
3.投资3.9万元，建设产业道路300平方米，长100米，宽3米，现浇20厘米，c30砂石垫层10厘米，单价130元/平方米。</t>
        </is>
      </c>
      <c r="J85" s="209" t="n">
        <v>80</v>
      </c>
      <c r="K85" s="209" t="n"/>
      <c r="L85" s="209" t="n">
        <v>80</v>
      </c>
      <c r="M85" s="209" t="n"/>
      <c r="N85" s="445" t="inlineStr">
        <is>
          <t>通过项目建设可种植反，建成宝山镇摩戛村温室大棚生产基地，同时带动脱贫户、三类监测对象、一般农户种植蔬菜、玉米等有效提升摩戛村产业转型升级，促进产业发展，群众有效增收。项目建成后资产归摩戛村村集体所有，预计年总收益15万元，预计每年产生村集体经济受益3%，可壮大村集体经济收益2.4万元，带动辖区内158户（其中脱贫户、三类监测对象共计39人）户均增收3000元以上。</t>
        </is>
      </c>
      <c r="O85" s="212" t="inlineStr">
        <is>
          <t>土地流转、带动生产、务工就业等</t>
        </is>
      </c>
      <c r="P85" s="209" t="n">
        <v>512</v>
      </c>
      <c r="Q85" s="209" t="inlineStr">
        <is>
          <t>否</t>
        </is>
      </c>
      <c r="R85" s="209" t="inlineStr">
        <is>
          <t>否</t>
        </is>
      </c>
      <c r="S85" s="209" t="inlineStr">
        <is>
          <t>否</t>
        </is>
      </c>
      <c r="T85" s="467" t="inlineStr">
        <is>
          <t>宣威市民族宗教事务局</t>
        </is>
      </c>
      <c r="U85" s="212" t="inlineStr">
        <is>
          <t>宝山镇人民政府</t>
        </is>
      </c>
      <c r="V85" s="209" t="inlineStr">
        <is>
          <t>是</t>
        </is>
      </c>
      <c r="W85" s="483" t="n">
        <v>46088</v>
      </c>
      <c r="X85" s="483" t="n">
        <v>46363</v>
      </c>
      <c r="Y85" s="486" t="inlineStr">
        <is>
          <t>同意</t>
        </is>
      </c>
      <c r="Z85" s="487" t="n"/>
    </row>
    <row r="86" ht="409.5" customHeight="1" s="1">
      <c r="A86" s="209" t="n">
        <v>80</v>
      </c>
      <c r="B86" s="212" t="inlineStr">
        <is>
          <t>产业发展</t>
        </is>
      </c>
      <c r="C86" s="212" t="inlineStr">
        <is>
          <t>生产项目</t>
        </is>
      </c>
      <c r="D86" s="212" t="inlineStr">
        <is>
          <t>种植业基地</t>
        </is>
      </c>
      <c r="E86" s="212" t="inlineStr">
        <is>
          <t>宝山镇德积村委会阿依卡村蔬菜大棚建设项目</t>
        </is>
      </c>
      <c r="F86" s="209" t="inlineStr">
        <is>
          <t>宝山镇</t>
        </is>
      </c>
      <c r="G86" s="209" t="inlineStr">
        <is>
          <t>德积村</t>
        </is>
      </c>
      <c r="H86" s="209" t="inlineStr">
        <is>
          <t>新建</t>
        </is>
      </c>
      <c r="I86" s="212" t="inlineStr">
        <is>
          <t>1.投资42.38万元，新建钢架联动温室大棚面积5650平方米（约8.47亩，），单价75元/平方米，规格型号：大棚宽8米，拱高4.5米,主立柱Φ60*2.5mm为热镀锌管，间距4m；横拉杆Φ40*1.8mm热镀锌管；辅立柱Φ25*1.8mm热镀锌管；外拱杆Φ32*1.8mm热镀锌管，间距1.33m；钢材采用镀锌材料，棚膜采用12丝散射膜，含电动卷膜器、供水管网及水肥一体化设施。
2.投资7.62万元建设供水设施。安装铺设PE75共计250米，单价50元/米，计划投入资金1.25万元，安装铺设PE50共计100米，单价28元/米，计划投入资金0.28万元。投资6.09万元，建设蓄水池60立方（规格：5*4*3）。</t>
        </is>
      </c>
      <c r="J86" s="209" t="n">
        <v>50</v>
      </c>
      <c r="K86" s="209" t="n">
        <v>50</v>
      </c>
      <c r="L86" s="209" t="n"/>
      <c r="M86" s="209" t="n"/>
      <c r="N86" s="445" t="inlineStr">
        <is>
          <t>通过项目实施，建成大棚、排洪沟渠、新建硬化晒场、产业道路、项目建成后资产归德积村村集体所有，通过租赁方式运营，预计项目年总收益12万元，预计每年产生村集体经济受益3%，可壮大村集体经济收益1.5万元左右，带动辖区内102户（其中脱贫户、三类监测对象共计32人）户均增收3000元以上。</t>
        </is>
      </c>
      <c r="O86" s="212" t="inlineStr">
        <is>
          <t>土地流转、带动务工就业</t>
        </is>
      </c>
      <c r="P86" s="209" t="n">
        <v>418</v>
      </c>
      <c r="Q86" s="209" t="inlineStr">
        <is>
          <t>否</t>
        </is>
      </c>
      <c r="R86" s="209" t="inlineStr">
        <is>
          <t>否</t>
        </is>
      </c>
      <c r="S86" s="209" t="inlineStr">
        <is>
          <t>否</t>
        </is>
      </c>
      <c r="T86" s="467" t="inlineStr">
        <is>
          <t>宣威市民族宗教事务局</t>
        </is>
      </c>
      <c r="U86" s="212" t="inlineStr">
        <is>
          <t>宝山镇人民政府</t>
        </is>
      </c>
      <c r="V86" s="209" t="inlineStr">
        <is>
          <t>是</t>
        </is>
      </c>
      <c r="W86" s="483" t="n">
        <v>46089</v>
      </c>
      <c r="X86" s="483" t="n">
        <v>46364</v>
      </c>
      <c r="Y86" s="486" t="inlineStr">
        <is>
          <t>同意</t>
        </is>
      </c>
      <c r="Z86" s="487" t="n"/>
    </row>
    <row r="87" ht="363.75" customHeight="1" s="1">
      <c r="A87" s="209" t="n">
        <v>81</v>
      </c>
      <c r="B87" s="209" t="inlineStr">
        <is>
          <t>产业发展</t>
        </is>
      </c>
      <c r="C87" s="209" t="inlineStr">
        <is>
          <t>生产项目</t>
        </is>
      </c>
      <c r="D87" s="209" t="inlineStr">
        <is>
          <t>种植业基地</t>
        </is>
      </c>
      <c r="E87" s="471" t="inlineStr">
        <is>
          <t>龙潭镇磨石村委会大水塘村蔬菜种植大棚建设项目</t>
        </is>
      </c>
      <c r="F87" s="209" t="inlineStr">
        <is>
          <t>龙潭镇</t>
        </is>
      </c>
      <c r="G87" s="209" t="inlineStr">
        <is>
          <t>磨石村</t>
        </is>
      </c>
      <c r="H87" s="210" t="inlineStr">
        <is>
          <t>新建</t>
        </is>
      </c>
      <c r="I87" s="212" t="inlineStr">
        <is>
          <t>投资50万元建设2.8米高钢管结构蔬菜种植大棚14280平方米，总长204、总宽70米，35元/平方米。</t>
        </is>
      </c>
      <c r="J87" s="209" t="n">
        <v>50</v>
      </c>
      <c r="K87" s="209" t="n"/>
      <c r="L87" s="209" t="n">
        <v>50</v>
      </c>
      <c r="M87" s="209" t="n"/>
      <c r="N87" s="471" t="inlineStr">
        <is>
          <t>通过项目实施，建成蔬菜种植大棚，促进磨石村农业产业经济化转型。项目建成后固定资产归磨石村集体所有，通过租赁合作方式运营，预计项目年收益率为3％，促进村集体收入增加1.5万元。通过就近务工，带动生产方式，带动辖区内农户41户158人（其中脱贫户和监测对象4户）转变生产方式增加农业产值，促进农户增收。</t>
        </is>
      </c>
      <c r="O87" s="212" t="inlineStr">
        <is>
          <t>带动生产、务工就业</t>
        </is>
      </c>
      <c r="P87" s="209" t="n">
        <v>158</v>
      </c>
      <c r="Q87" s="209" t="inlineStr">
        <is>
          <t>否</t>
        </is>
      </c>
      <c r="R87" s="209" t="inlineStr">
        <is>
          <t>否</t>
        </is>
      </c>
      <c r="S87" s="209" t="inlineStr">
        <is>
          <t>否</t>
        </is>
      </c>
      <c r="T87" s="467" t="inlineStr">
        <is>
          <t>宣威市民族宗教事务局</t>
        </is>
      </c>
      <c r="U87" s="212" t="inlineStr">
        <is>
          <t>龙潭镇人民政府</t>
        </is>
      </c>
      <c r="V87" s="209" t="inlineStr">
        <is>
          <t>是</t>
        </is>
      </c>
      <c r="W87" s="483" t="n">
        <v>46093</v>
      </c>
      <c r="X87" s="483" t="n">
        <v>46368</v>
      </c>
      <c r="Y87" s="486" t="inlineStr">
        <is>
          <t>同意</t>
        </is>
      </c>
      <c r="Z87" s="212" t="n"/>
    </row>
    <row r="88" ht="366.75" customHeight="1" s="1">
      <c r="A88" s="209" t="n">
        <v>82</v>
      </c>
      <c r="B88" s="209" t="inlineStr">
        <is>
          <t>产业发展</t>
        </is>
      </c>
      <c r="C88" s="209" t="inlineStr">
        <is>
          <t>生产项目</t>
        </is>
      </c>
      <c r="D88" s="231" t="inlineStr">
        <is>
          <t>养殖业基地</t>
        </is>
      </c>
      <c r="E88" s="212" t="inlineStr">
        <is>
          <t>阿都乡施都村委会约那村产业道路及育蚕室建设项目</t>
        </is>
      </c>
      <c r="F88" s="209" t="inlineStr">
        <is>
          <t>阿都乡</t>
        </is>
      </c>
      <c r="G88" s="209" t="inlineStr">
        <is>
          <t>施都村</t>
        </is>
      </c>
      <c r="H88" s="209" t="inlineStr">
        <is>
          <t>新建</t>
        </is>
      </c>
      <c r="I88" s="212" t="inlineStr">
        <is>
          <t>1. 新修蚕桑园产业砂石道路1公里，宽4米，铺垫沙石0.2米，15万元/公里、投资15万元；
2.建设单轨运输系统1.2公里（含单轨运输车），15万元/公里，投资18万元。
3.新建高标准数控小蚕共育室50㎡，高度4米，钢架结构，含小蚕床、蚕孵化自动控温机、恒温器等，3400元/㎡，投资17万元。</t>
        </is>
      </c>
      <c r="J88" s="209" t="n">
        <v>50</v>
      </c>
      <c r="K88" s="209" t="n"/>
      <c r="L88" s="209" t="n">
        <v>50</v>
      </c>
      <c r="M88" s="212" t="n"/>
      <c r="N88" s="212" t="inlineStr">
        <is>
          <t>通过项目实施，新建桑园产业砂石道路1公里，单轨运输系统1.2公里，数控小蚕共育室60㎡，提升蚕桑产业质效。项目建成固定资产归村集体所有，通过租赁运营，预计年收益率为3％，促进村集体收入增加1.5万元。通过土地流转、就近务工、发展生产等方式，带动辖区内农户45户127人（其中脱贫户和监测对象11户30人）。</t>
        </is>
      </c>
      <c r="O88" s="212" t="inlineStr">
        <is>
          <t>土地流转、务工就业</t>
        </is>
      </c>
      <c r="P88" s="209" t="n">
        <v>167</v>
      </c>
      <c r="Q88" s="209" t="inlineStr">
        <is>
          <t>否</t>
        </is>
      </c>
      <c r="R88" s="209" t="inlineStr">
        <is>
          <t>否</t>
        </is>
      </c>
      <c r="S88" s="209" t="inlineStr">
        <is>
          <t>否</t>
        </is>
      </c>
      <c r="T88" s="467" t="inlineStr">
        <is>
          <t>宣威市民族宗教事务局</t>
        </is>
      </c>
      <c r="U88" s="209" t="inlineStr">
        <is>
          <t>阿都乡人民政府</t>
        </is>
      </c>
      <c r="V88" s="209" t="inlineStr">
        <is>
          <t>是</t>
        </is>
      </c>
      <c r="W88" s="483" t="n">
        <v>46091</v>
      </c>
      <c r="X88" s="483" t="n">
        <v>46366</v>
      </c>
      <c r="Y88" s="486" t="inlineStr">
        <is>
          <t>同意</t>
        </is>
      </c>
      <c r="Z88" s="212" t="n"/>
    </row>
    <row r="89" ht="291.75" customHeight="1" s="1">
      <c r="A89" s="209" t="n">
        <v>83</v>
      </c>
      <c r="B89" s="231" t="inlineStr">
        <is>
          <t>产业发展</t>
        </is>
      </c>
      <c r="C89" s="231" t="inlineStr">
        <is>
          <t>生产项目</t>
        </is>
      </c>
      <c r="D89" s="231" t="inlineStr">
        <is>
          <t>养殖业基地</t>
        </is>
      </c>
      <c r="E89" s="221" t="inlineStr">
        <is>
          <t>东山镇米乐村委会勺格村牛养殖圈舍建设项目</t>
        </is>
      </c>
      <c r="F89" s="231" t="inlineStr">
        <is>
          <t>东山镇</t>
        </is>
      </c>
      <c r="G89" s="231" t="inlineStr">
        <is>
          <t>米乐村</t>
        </is>
      </c>
      <c r="H89" s="210" t="inlineStr">
        <is>
          <t>新建</t>
        </is>
      </c>
      <c r="I89" s="221" t="inlineStr">
        <is>
          <t>新建牛养殖钢架圈舍3500平方米，投资43万元；</t>
        </is>
      </c>
      <c r="J89" s="231" t="n">
        <v>43</v>
      </c>
      <c r="K89" s="231" t="n">
        <v>43</v>
      </c>
      <c r="L89" s="231" t="n"/>
      <c r="M89" s="231" t="n"/>
      <c r="N89" s="213" t="inlineStr">
        <is>
          <t>项目实施后，建成牛养殖圈舍3500平方米，建成后的固定资产归村集体所有，预计每年产生村集体经济效益2％，即0.86万元，带动辖区内农户10户（其中脱贫户及三类监测对象户8户）增收致富，按目前平均用工天数及工时费，人均用工收入可达4000元/年。</t>
        </is>
      </c>
      <c r="O89" s="221" t="inlineStr">
        <is>
          <t>带动生产、务工就业</t>
        </is>
      </c>
      <c r="P89" s="231" t="n">
        <v>90</v>
      </c>
      <c r="Q89" s="231" t="inlineStr">
        <is>
          <t>否</t>
        </is>
      </c>
      <c r="R89" s="231" t="inlineStr">
        <is>
          <t>否</t>
        </is>
      </c>
      <c r="S89" s="231" t="inlineStr">
        <is>
          <t>否</t>
        </is>
      </c>
      <c r="T89" s="467" t="inlineStr">
        <is>
          <t>宣威市民族宗教事务局</t>
        </is>
      </c>
      <c r="U89" s="221" t="inlineStr">
        <is>
          <t>东山镇人民政府</t>
        </is>
      </c>
      <c r="V89" s="231" t="inlineStr">
        <is>
          <t>是</t>
        </is>
      </c>
      <c r="W89" s="483" t="n">
        <v>46090</v>
      </c>
      <c r="X89" s="483" t="n">
        <v>46365</v>
      </c>
      <c r="Y89" s="486" t="inlineStr">
        <is>
          <t>同意</t>
        </is>
      </c>
      <c r="Z89" s="212" t="n"/>
    </row>
    <row r="90" ht="409.5" customHeight="1" s="1">
      <c r="A90" s="209" t="n">
        <v>84</v>
      </c>
      <c r="B90" s="209" t="inlineStr">
        <is>
          <t>产业发展</t>
        </is>
      </c>
      <c r="C90" s="209" t="inlineStr">
        <is>
          <t>加工流通项目</t>
        </is>
      </c>
      <c r="D90" s="209" t="inlineStr">
        <is>
          <t>加工业</t>
        </is>
      </c>
      <c r="E90" s="212" t="inlineStr">
        <is>
          <t>阿都乡施都村委会民族手工业融合创新发展项目（蚕丝被制作）</t>
        </is>
      </c>
      <c r="F90" s="209" t="inlineStr">
        <is>
          <t>阿都乡</t>
        </is>
      </c>
      <c r="G90" s="209" t="inlineStr">
        <is>
          <t>施都村</t>
        </is>
      </c>
      <c r="H90" s="209" t="inlineStr">
        <is>
          <t>新建</t>
        </is>
      </c>
      <c r="I90" s="212" t="inlineStr">
        <is>
          <t>1.新建钢架结构蚕茧储存室24㎡，1000元/㎡，投资2.4万元；
2.新建钢架结构蚕茧甄煮室26㎡，1000元/㎡（含蒸气发生器）投资2.6万元；
3.新建钢架结构蚕茧烘干室24㎡，1500元/㎡（含吹风机）投资3.6万元；
4.新建钢架结构传统蚕丝成品加工房50㎡，1800元/㎡（含蚕茧抽丝机、绗缝机）投资9万元。
5.新建钢架结构蚕丝成品储存室24㎡，1000元/㎡投资2.4万元。</t>
        </is>
      </c>
      <c r="J90" s="209" t="n">
        <v>20</v>
      </c>
      <c r="K90" s="209" t="n">
        <v>20</v>
      </c>
      <c r="L90" s="212" t="n"/>
      <c r="M90" s="212" t="n"/>
      <c r="N90" s="212" t="inlineStr">
        <is>
          <t>体现项目的预期效益，通过深加工蚕桑，项目建成后预计每年产生村集体经济效益3%，即0.6万元。带动辖区内农户24户增收致富。</t>
        </is>
      </c>
      <c r="O90" s="212" t="inlineStr">
        <is>
          <t>带动生产、务工就业</t>
        </is>
      </c>
      <c r="P90" s="209" t="n">
        <v>86</v>
      </c>
      <c r="Q90" s="209" t="inlineStr">
        <is>
          <t>否</t>
        </is>
      </c>
      <c r="R90" s="209" t="inlineStr">
        <is>
          <t>否</t>
        </is>
      </c>
      <c r="S90" s="209" t="inlineStr">
        <is>
          <t>否</t>
        </is>
      </c>
      <c r="T90" s="467" t="inlineStr">
        <is>
          <t>宣威市民族宗教事务局</t>
        </is>
      </c>
      <c r="U90" s="212" t="inlineStr">
        <is>
          <t>阿都乡人民政府</t>
        </is>
      </c>
      <c r="V90" s="209" t="inlineStr">
        <is>
          <t>是</t>
        </is>
      </c>
      <c r="W90" s="483" t="n">
        <v>46092</v>
      </c>
      <c r="X90" s="483" t="n">
        <v>46367</v>
      </c>
      <c r="Y90" s="486" t="inlineStr">
        <is>
          <t>同意</t>
        </is>
      </c>
      <c r="Z90" s="212" t="n"/>
    </row>
    <row r="91" ht="409.5" customHeight="1" s="1">
      <c r="A91" s="209" t="n">
        <v>85</v>
      </c>
      <c r="B91" s="209" t="inlineStr">
        <is>
          <t>产业发展</t>
        </is>
      </c>
      <c r="C91" s="209" t="inlineStr">
        <is>
          <t>生产项目</t>
        </is>
      </c>
      <c r="D91" s="209" t="inlineStr">
        <is>
          <t>林草基地建设</t>
        </is>
      </c>
      <c r="E91" s="209" t="inlineStr">
        <is>
          <t>务德镇上坪村2026年度林下中药材种植基地建设项目</t>
        </is>
      </c>
      <c r="F91" s="209" t="inlineStr">
        <is>
          <t>务德镇</t>
        </is>
      </c>
      <c r="G91" s="209" t="inlineStr">
        <is>
          <t>上坪村</t>
        </is>
      </c>
      <c r="H91" s="231" t="inlineStr">
        <is>
          <t>扩建</t>
        </is>
      </c>
      <c r="I91" s="212" t="inlineStr">
        <is>
          <t>在务德镇上坪村林下种植以黄精为主的中药材300亩，申请财政衔接资金200万元，主要用于：
1、电力设施建设：架设输电线路2000m，购置变压器、配电柜及其他配件，12.5万元/km，投入资金25万元；
2、生产道路建设：硬化长2600m、宽2m的生产道路5200m2，80元/m2，投入资金41.6万元；
3、围栏安装：购置安装丝径5mm、高1.8m的基地围栏 4200m，40元/m，投入资金16.8 万元；
4、浇灌300m³蓄水池1个，550元／m3，投入资金16.5万元；
5.供水管网建设：PE63管1200m，39元/m，投入资金4.7万元；PE50管3800m，31元/m，投入资金11.7万元；PE25管12000m，9.5元/m，投入资金11.4万元；
6.建轻钢结构加工车间200m2及设备购置，1415元/m2，投入资金28.3万元；
7.冷库建设200m³，2200元/m³，投入资金44万元。</t>
        </is>
      </c>
      <c r="J91" s="209" t="n">
        <v>200</v>
      </c>
      <c r="K91" s="209" t="n">
        <v>200</v>
      </c>
      <c r="L91" s="209" t="n"/>
      <c r="M91" s="209" t="n"/>
      <c r="N91" s="208" t="inlineStr">
        <is>
          <t>通过务德镇上坪村林下中药材种植项目的实施，在上坪村扩建以黄精为主的林下中药材种植示范基地面积300亩。项目对周边群众务工就业起到了积极的促进作用，带动周边群众35户125人增收，其中：脱贫户、监测户5户18人户。项目当年促进上坪村委会集体经济增收8万元以上。项目建成后，财政衔接资金形成的固定资产归上坪村委会所有，固定资产出租给企业运营，固定资产收益按协商比例分配给上坪村委会。</t>
        </is>
      </c>
      <c r="O91" s="209" t="inlineStr">
        <is>
          <t>带动生产、务工就业</t>
        </is>
      </c>
      <c r="P91" s="209" t="n">
        <v>125</v>
      </c>
      <c r="Q91" s="209" t="inlineStr">
        <is>
          <t>否</t>
        </is>
      </c>
      <c r="R91" s="209" t="inlineStr">
        <is>
          <t>否</t>
        </is>
      </c>
      <c r="S91" s="209" t="inlineStr">
        <is>
          <t>是</t>
        </is>
      </c>
      <c r="T91" s="210" t="inlineStr">
        <is>
          <t>宣威市林业和草原局</t>
        </is>
      </c>
      <c r="U91" s="209" t="inlineStr">
        <is>
          <t>务德镇人民政府</t>
        </is>
      </c>
      <c r="V91" s="209" t="inlineStr">
        <is>
          <t>是</t>
        </is>
      </c>
      <c r="W91" s="462" t="n">
        <v>46023</v>
      </c>
      <c r="X91" s="252" t="n">
        <v>46357</v>
      </c>
      <c r="Y91" s="464" t="inlineStr">
        <is>
          <t>同意入库</t>
        </is>
      </c>
      <c r="Z91" s="322" t="inlineStr">
        <is>
          <t>林下经济</t>
        </is>
      </c>
    </row>
    <row r="92" ht="409.5" customHeight="1" s="1">
      <c r="A92" s="209" t="n">
        <v>86</v>
      </c>
      <c r="B92" s="209" t="inlineStr">
        <is>
          <t>产业发展</t>
        </is>
      </c>
      <c r="C92" s="209" t="inlineStr">
        <is>
          <t>生产项目</t>
        </is>
      </c>
      <c r="D92" s="209" t="inlineStr">
        <is>
          <t>林草基地建设</t>
        </is>
      </c>
      <c r="E92" s="212" t="inlineStr">
        <is>
          <t>务德镇茨嘎村2026年度林下经济作物种植基地建设项目</t>
        </is>
      </c>
      <c r="F92" s="209" t="inlineStr">
        <is>
          <t>务德镇</t>
        </is>
      </c>
      <c r="G92" s="209" t="inlineStr">
        <is>
          <t>茨嘎村</t>
        </is>
      </c>
      <c r="H92" s="231" t="inlineStr">
        <is>
          <t>新建</t>
        </is>
      </c>
      <c r="I92" s="212" t="inlineStr">
        <is>
          <t>在务德镇茨嘎村种植以天麻为主的林下中药材种植基地600亩，计划投入财政衔接资金200万元，主要用于：
1、电力设施建设：架设1600m输电线路及设备购置，单价50元/m，投资8万元。
2、供水：新建300m³蓄水池1个，550元/m3,投资16.5万元；PE63管2000m，39元/m，投资7.8万元；PE25管7250m，8元/m，投资5.6万元。
3.围栏建设：建1.8m高铁丝网栏5030m，40元/m，投资20.1万元。
4.生产道路：新建生产道路6000m²，80元/m²，投资48万元。
5.冷库：新建冷库227m³，2200元/m³，投资50万元。
6.仓库管理房：新建钢结构仓库410m²，780元/m²，投资32万，建砖混结构管理用房100m²，1200元/m²，投资12万元。</t>
        </is>
      </c>
      <c r="J92" s="209" t="n">
        <v>200</v>
      </c>
      <c r="K92" s="209" t="n">
        <v>200</v>
      </c>
      <c r="L92" s="209" t="n"/>
      <c r="M92" s="209" t="n"/>
      <c r="N92" s="208" t="inlineStr">
        <is>
          <t>通过宣威市务德镇茨嘎村林下中药材种植示范基地的建设，在林下种植以天麻为主的中药材600亩，流转林地600亩，辐射带动周边群众林下种植中药材200亩以上。项目带动周边群众115户358人增收，其中：脱贫户、监测户15户57人。项目当年促进茨嘎村委会集体经济增收8万元以上。项目财政衔接资金形成的固定资产归茨嘎村委会所有，固定资产出租给企业运营，固定资产收益按协商比例分配给茨嘎村委会。</t>
        </is>
      </c>
      <c r="O92" s="209" t="inlineStr">
        <is>
          <t>带动生产、务工就业</t>
        </is>
      </c>
      <c r="P92" s="212" t="n">
        <v>358</v>
      </c>
      <c r="Q92" s="212" t="inlineStr">
        <is>
          <t>否</t>
        </is>
      </c>
      <c r="R92" s="212" t="inlineStr">
        <is>
          <t>否</t>
        </is>
      </c>
      <c r="S92" s="212" t="inlineStr">
        <is>
          <t>是</t>
        </is>
      </c>
      <c r="T92" s="213" t="inlineStr">
        <is>
          <t>宣威市林业和草原局</t>
        </is>
      </c>
      <c r="U92" s="212" t="inlineStr">
        <is>
          <t>务德镇人民政府</t>
        </is>
      </c>
      <c r="V92" s="209" t="inlineStr">
        <is>
          <t>是</t>
        </is>
      </c>
      <c r="W92" s="252" t="n">
        <v>46023</v>
      </c>
      <c r="X92" s="252" t="n">
        <v>46357</v>
      </c>
      <c r="Y92" s="464" t="inlineStr">
        <is>
          <t>同意入库</t>
        </is>
      </c>
      <c r="Z92" s="322" t="inlineStr">
        <is>
          <t>林下经济</t>
        </is>
      </c>
    </row>
    <row r="93" ht="409.5" customHeight="1" s="1">
      <c r="A93" s="209" t="n">
        <v>87</v>
      </c>
      <c r="B93" s="209" t="inlineStr">
        <is>
          <t>产业发展</t>
        </is>
      </c>
      <c r="C93" s="209" t="inlineStr">
        <is>
          <t>生产项目</t>
        </is>
      </c>
      <c r="D93" s="209" t="inlineStr">
        <is>
          <t>林草基地建设</t>
        </is>
      </c>
      <c r="E93" s="212" t="inlineStr">
        <is>
          <t>来宾街道托马林场林下中药材种植示范基地建设项目</t>
        </is>
      </c>
      <c r="F93" s="209" t="inlineStr">
        <is>
          <t>来宾街道</t>
        </is>
      </c>
      <c r="G93" s="209" t="inlineStr">
        <is>
          <t>来宾社区</t>
        </is>
      </c>
      <c r="H93" s="472" t="inlineStr">
        <is>
          <t>新建</t>
        </is>
      </c>
      <c r="I93" s="208" t="inlineStr">
        <is>
          <t>在来宾街道来宾社区托马林场林下种植以天麻、黄精为主的中药材400亩，项目申请财政衔接资金300万元，主要用于：
1、硬化长2250m、宽2m生产道路4500㎡，130元/㎡，投入资金58.5万元；
2、砂石料铺填路面3000㎡，35元/㎡投入资金10.5万元；
3、建钢结构遮阴棚200亩，4200元/亩，投入资金84万元；
4、电力设施建设：架设输电线路1500m，85元/m，投入资金12.8万元；
5、新建砖混结构管理用房160㎡，1450元/㎡，投入资金23.2万元；
6、建长2.9km、高2m的基地围栏5800㎡，86元/㎡，投入资金50万元；
7、安装基地刺铁丝围栏2.8km，35元/m，投入资金9.8万元；
8、建设钢结构仓库200㎡，680元/㎡，投入资金13.6万元；
9、建灌溉水池100m³，1060元/m3，投入资金10.6万元；
10、铺设供水管网：PE110管2000m、66元/m，投入资金13.2万元；
11、铺设排水管网：水泥管1000m，138元/m，投入资金13.8万元。</t>
        </is>
      </c>
      <c r="J93" s="164" t="n">
        <v>300</v>
      </c>
      <c r="K93" s="164" t="n">
        <v>300</v>
      </c>
      <c r="L93" s="210" t="n"/>
      <c r="M93" s="210" t="n"/>
      <c r="N93" s="213" t="inlineStr">
        <is>
          <t>通过宣威市来宾街道来宾社区托马林场林下中药材种植基地建设项目的实施，建成林下中药材种植示范基地400亩；项目对周边群众务工就业起到了积极的促进作用，带动周边群众50户160人，脱贫监测户11户30人增收。项目当年促进来宾社区村集体经济增收12万元，项目财政衔接资金形成的固定资产归来宾社区所有，出租给企业运营，固定资产收益按协商比例分配给来宾社区。</t>
        </is>
      </c>
      <c r="O93" s="209" t="inlineStr">
        <is>
          <t>带动生产、务工就业</t>
        </is>
      </c>
      <c r="P93" s="210" t="n">
        <v>200</v>
      </c>
      <c r="Q93" s="210" t="inlineStr">
        <is>
          <t>否</t>
        </is>
      </c>
      <c r="R93" s="210" t="inlineStr">
        <is>
          <t>否</t>
        </is>
      </c>
      <c r="S93" s="210" t="inlineStr">
        <is>
          <t>是</t>
        </is>
      </c>
      <c r="T93" s="210" t="inlineStr">
        <is>
          <t>宣威市林业和草原局</t>
        </is>
      </c>
      <c r="U93" s="210" t="inlineStr">
        <is>
          <t>来宾街道办事处</t>
        </is>
      </c>
      <c r="V93" s="209" t="inlineStr">
        <is>
          <t>是</t>
        </is>
      </c>
      <c r="W93" s="462" t="n">
        <v>46023</v>
      </c>
      <c r="X93" s="252" t="n">
        <v>46357</v>
      </c>
      <c r="Y93" s="464" t="inlineStr">
        <is>
          <t>同意入库</t>
        </is>
      </c>
      <c r="Z93" s="322" t="inlineStr">
        <is>
          <t>林下经济</t>
        </is>
      </c>
    </row>
    <row r="94" ht="409.5" customHeight="1" s="1">
      <c r="A94" s="209" t="n">
        <v>88</v>
      </c>
      <c r="B94" s="209" t="inlineStr">
        <is>
          <t>产业发展</t>
        </is>
      </c>
      <c r="C94" s="209" t="inlineStr">
        <is>
          <t>生产项目</t>
        </is>
      </c>
      <c r="D94" s="209" t="inlineStr">
        <is>
          <t>林草基地建设</t>
        </is>
      </c>
      <c r="E94" s="212" t="inlineStr">
        <is>
          <t>来宾街道海河林场林下中药材种植示范基地建设项目</t>
        </is>
      </c>
      <c r="F94" s="209" t="inlineStr">
        <is>
          <t>来宾街道</t>
        </is>
      </c>
      <c r="G94" s="209" t="inlineStr">
        <is>
          <t>来宾后夸村</t>
        </is>
      </c>
      <c r="H94" s="472" t="inlineStr">
        <is>
          <t>新建</t>
        </is>
      </c>
      <c r="I94" s="208" t="inlineStr">
        <is>
          <t>在来宾街道后夸村海河林场林下种植以天麻、黄精为主的中药材250亩，项目申请财政衔接资金300万元，主要用于：
1、硬化道路2000㎡，单价130.00元/㎡，投入资金26万元；
2、砂石料铺填路面5300㎡，单价35元/㎡，投入资金18.6万元；
3、基地钢结构遮阴棚建设250亩，单价4200元/亩，投入资金105万元；
4、配电系统建设（输电线路建设、变压器一台）：架设1000m输电线路，单价96元/m,投入资金9.6万元；
5、基地围栏建设：建长3km，高1.8m的基地围栏5400㎡，单价80元/㎡，投入资金42.8万元；
6、购置安装基地铁刺网围栏3000m，单价30元/m，投入资9万元；
7、浇灌100m³水池2座，单价900元/m3，投入资金18万元；
8、建设轻钢结构仓库500㎡，单价660元/㎡，投入资金33万元；
9、铺设供水主管PE110管5000m，单价60元/m，投入资金30万元。铺设排水管PE100管1600km，单价50元/m，投入资金8万元。</t>
        </is>
      </c>
      <c r="J94" s="164" t="n">
        <v>300</v>
      </c>
      <c r="K94" s="164" t="n">
        <v>300</v>
      </c>
      <c r="L94" s="210" t="n"/>
      <c r="M94" s="210" t="n"/>
      <c r="N94" s="213" t="inlineStr">
        <is>
          <t>通过宣威市来宾街道后夸海河林下中药材种植基地建设项目的实施，建成林下中药材种植示范基地250亩；项目对周边群众务工就业起到了积极的促进作用带动林农30户112人增收，脱贫监测户5户17人，户均增收。项目促进来宾社区村集体经济增收12万元，项目财政衔接资金形成的固定资产归来宾社区所有，出租给企业运营，固定资产收益按协商比例分配给后夸村。</t>
        </is>
      </c>
      <c r="O94" s="209" t="inlineStr">
        <is>
          <t>带动生产、务工就业</t>
        </is>
      </c>
      <c r="P94" s="210" t="n">
        <v>120</v>
      </c>
      <c r="Q94" s="210" t="inlineStr">
        <is>
          <t>否</t>
        </is>
      </c>
      <c r="R94" s="210" t="inlineStr">
        <is>
          <t>否</t>
        </is>
      </c>
      <c r="S94" s="210" t="inlineStr">
        <is>
          <t>是</t>
        </is>
      </c>
      <c r="T94" s="210" t="inlineStr">
        <is>
          <t>宣威市林业和草原局</t>
        </is>
      </c>
      <c r="U94" s="210" t="inlineStr">
        <is>
          <t>来宾街道办事处</t>
        </is>
      </c>
      <c r="V94" s="209" t="inlineStr">
        <is>
          <t>是</t>
        </is>
      </c>
      <c r="W94" s="252" t="n">
        <v>46023</v>
      </c>
      <c r="X94" s="252" t="n">
        <v>46357</v>
      </c>
      <c r="Y94" s="464" t="inlineStr">
        <is>
          <t>同意入库</t>
        </is>
      </c>
      <c r="Z94" s="322" t="inlineStr">
        <is>
          <t>林下经济</t>
        </is>
      </c>
    </row>
    <row r="95" ht="409.5" customHeight="1" s="1">
      <c r="A95" s="209" t="n">
        <v>89</v>
      </c>
      <c r="B95" s="209" t="inlineStr">
        <is>
          <t>产业发展</t>
        </is>
      </c>
      <c r="C95" s="209" t="inlineStr">
        <is>
          <t>生产项目</t>
        </is>
      </c>
      <c r="D95" s="209" t="inlineStr">
        <is>
          <t>林草基地建设</t>
        </is>
      </c>
      <c r="E95" s="208" t="inlineStr">
        <is>
          <t>西泽乡林下经济作物种植示范基地建设项目</t>
        </is>
      </c>
      <c r="F95" s="164" t="inlineStr">
        <is>
          <t>西泽乡</t>
        </is>
      </c>
      <c r="G95" s="164" t="inlineStr">
        <is>
          <t>瑞井村</t>
        </is>
      </c>
      <c r="H95" s="327" t="inlineStr">
        <is>
          <t>扩建</t>
        </is>
      </c>
      <c r="I95" s="208" t="inlineStr">
        <is>
          <t>在西泽乡瑞井村林下种植以重楼为主的中药材350亩，申请财政衔接资金300万元，主要用于：
1、建基地管理房200m2，单价1200元/m2，投入资金24万元；
2、生产道路建设：硬化长3000m、宽2m生产道路，共计6000m2，单价79元/m2，投入资金47.4万元；
3、基地喷灌设施建设，200亩，单价2700元/亩，投入资金54万元；
4、建轻钢结构仓库552m2，单价500元/m2，投入资金27.6万元；
5、晾晒场建设300m2，单价500元/m2，投入资金15万元；
6、 混凝土浇灌300m3蓄水池1个，单价600元/m3，投入资金18万元；
7、建钢架遮阴棚、遮阴网及喷滴灌设施200亩，单价5700元/亩，投入资金114万元。</t>
        </is>
      </c>
      <c r="J95" s="164" t="n">
        <v>300</v>
      </c>
      <c r="K95" s="164" t="n">
        <v>300</v>
      </c>
      <c r="L95" s="164" t="n"/>
      <c r="M95" s="164" t="n"/>
      <c r="N95" s="208" t="inlineStr">
        <is>
          <t>通过西泽乡林下药材经济作物种植项目的实施，在瑞井村建成以重楼、当归和仿生食用菌为主的林下经济种植示范基地350亩，流转林地350亩。带动周边群众42户152人务工就业，其中：带动脱贫户、监测户8户27人。项目当年促进瑞井村委会集体经济增收12万元以上。项目财政衔接资金形成的固定资产归瑞井村委会所有，固定资产出租给企业运营，固定资产收益按协商比例分配给瑞井村委会。</t>
        </is>
      </c>
      <c r="O95" s="209" t="inlineStr">
        <is>
          <t>带动生产、务工就业</t>
        </is>
      </c>
      <c r="P95" s="164" t="n">
        <v>152</v>
      </c>
      <c r="Q95" s="164" t="inlineStr">
        <is>
          <t>否</t>
        </is>
      </c>
      <c r="R95" s="164" t="inlineStr">
        <is>
          <t>否</t>
        </is>
      </c>
      <c r="S95" s="164" t="inlineStr">
        <is>
          <t>是</t>
        </is>
      </c>
      <c r="T95" s="164" t="inlineStr">
        <is>
          <t>宣威市林业和草原局</t>
        </is>
      </c>
      <c r="U95" s="164" t="inlineStr">
        <is>
          <t>西泽乡人民政府</t>
        </is>
      </c>
      <c r="V95" s="209" t="inlineStr">
        <is>
          <t>是</t>
        </is>
      </c>
      <c r="W95" s="462" t="n">
        <v>46023</v>
      </c>
      <c r="X95" s="252" t="n">
        <v>46357</v>
      </c>
      <c r="Y95" s="464" t="inlineStr">
        <is>
          <t>同意入库</t>
        </is>
      </c>
      <c r="Z95" s="322" t="inlineStr">
        <is>
          <t>林下经济</t>
        </is>
      </c>
    </row>
    <row r="96" ht="409.5" customHeight="1" s="1">
      <c r="A96" s="209" t="n">
        <v>90</v>
      </c>
      <c r="B96" s="209" t="inlineStr">
        <is>
          <t>产业发展</t>
        </is>
      </c>
      <c r="C96" s="209" t="inlineStr">
        <is>
          <t>生产项目</t>
        </is>
      </c>
      <c r="D96" s="209" t="inlineStr">
        <is>
          <t>林草基地建设</t>
        </is>
      </c>
      <c r="E96" s="209" t="inlineStr">
        <is>
          <t>倘塘镇新堡村林下中药材种植项目</t>
        </is>
      </c>
      <c r="F96" s="209" t="inlineStr">
        <is>
          <t>倘塘镇</t>
        </is>
      </c>
      <c r="G96" s="209" t="inlineStr">
        <is>
          <t>新堡村</t>
        </is>
      </c>
      <c r="H96" s="472" t="inlineStr">
        <is>
          <t>扩建</t>
        </is>
      </c>
      <c r="I96" s="212" t="inlineStr">
        <is>
          <t>在宣威市倘塘镇新堡村林下种植中药材150亩，项目申请财政衔接资金100万元，财政衔接资金用于：
1、生产道路建设：铺沙垫石生产道路6000m2，28元/m2，投入资金16.8万元；
2、围栏安装：丝径5mm，高1.8m， 1000m，35元/m，投入资金3.5 万元；
3、新建钢体100m³蓄水池2个，单价220元/m3，投入资金4.4万元；
4、供水管网：PE63管1000m，34元/m，投入资金3.4万元；PE50管2000m，28元/m，投入资金5.6万元；PE25管3000m，8元/m，投入资金2.4万元；
5、建轻钢结构加工车间650m2，780元/m2，投入资金50.7万元；建晾晒场300m2，120元/m2，投入资金3.6万元；    
6、喷滴灌设施建设200亩，480元/亩，投入资金9.6万元。</t>
        </is>
      </c>
      <c r="J96" s="164" t="n">
        <v>100</v>
      </c>
      <c r="K96" s="164" t="n"/>
      <c r="L96" s="210" t="n">
        <v>100</v>
      </c>
      <c r="M96" s="210" t="n"/>
      <c r="N96" s="212" t="inlineStr">
        <is>
          <t>在宣威市倘塘镇新堡村林下建成中药材种植示范基地150亩。项目预计可带动农户11户37人增收，其中：脱贫户、监测户3户11人。项目当年促进新堡村集体经济增收4万元以上。项目财政衔接资金形成的固定资产归新堡村委会所有，固定资产出租给企业运营，固定资产收益按协商比例分配给新堡村委会。</t>
        </is>
      </c>
      <c r="O96" s="209" t="inlineStr">
        <is>
          <t>带动生产、务工就业</t>
        </is>
      </c>
      <c r="P96" s="209" t="n">
        <v>37</v>
      </c>
      <c r="Q96" s="209" t="inlineStr">
        <is>
          <t>否</t>
        </is>
      </c>
      <c r="R96" s="209" t="inlineStr">
        <is>
          <t>否</t>
        </is>
      </c>
      <c r="S96" s="209" t="inlineStr">
        <is>
          <t>是</t>
        </is>
      </c>
      <c r="T96" s="209" t="inlineStr">
        <is>
          <t>宣威市林业和草原局</t>
        </is>
      </c>
      <c r="U96" s="209" t="inlineStr">
        <is>
          <t>倘塘镇人民政府</t>
        </is>
      </c>
      <c r="V96" s="209" t="inlineStr">
        <is>
          <t>是</t>
        </is>
      </c>
      <c r="W96" s="252" t="n">
        <v>46023</v>
      </c>
      <c r="X96" s="252" t="n">
        <v>46357</v>
      </c>
      <c r="Y96" s="464" t="inlineStr">
        <is>
          <t>同意入库</t>
        </is>
      </c>
      <c r="Z96" s="322" t="inlineStr">
        <is>
          <t>林下经济</t>
        </is>
      </c>
    </row>
    <row r="97" ht="409.5" customHeight="1" s="1">
      <c r="A97" s="209" t="n">
        <v>91</v>
      </c>
      <c r="B97" s="209" t="inlineStr">
        <is>
          <t>产业发展</t>
        </is>
      </c>
      <c r="C97" s="209" t="inlineStr">
        <is>
          <t>生产项目</t>
        </is>
      </c>
      <c r="D97" s="209" t="inlineStr">
        <is>
          <t>林草基地建设</t>
        </is>
      </c>
      <c r="E97" s="212" t="inlineStr">
        <is>
          <t>普立乡迤兴村茶产业发展建设项目</t>
        </is>
      </c>
      <c r="F97" s="209" t="inlineStr">
        <is>
          <t>普立乡</t>
        </is>
      </c>
      <c r="G97" s="209" t="inlineStr">
        <is>
          <t>迤兴村</t>
        </is>
      </c>
      <c r="H97" s="472" t="inlineStr">
        <is>
          <t>新建</t>
        </is>
      </c>
      <c r="I97" s="293" t="inlineStr">
        <is>
          <t>在宣威市普立乡迤兴村提质改造茶园300亩。项目申请财政衔接资金100万元，主要用于：
1.建钢结构晾晒棚100㎡，1500元/㎡，投资15万元；
2.建轻钢结构加工车间200㎡，1800元/㎡，投资36万元；
3.建轻钢结构茶叶储藏室50㎡，1800元/㎡，投资9万元；
4.建钢结构茶叶产品展示及体验区50㎡，2000元/㎡，投资10万元；
5.硬化晒场500㎡，120元/㎡，投资6万元；
6.架设输电线路800m及配套设备购置，42元/m，投资3.3万元；
7.硬化长1035m、宽2m的生产道路2070㎡，100元/㎡，投资20.7万元。</t>
        </is>
      </c>
      <c r="J97" s="164" t="n">
        <v>100</v>
      </c>
      <c r="K97" s="164" t="n"/>
      <c r="L97" s="210" t="n">
        <v>100</v>
      </c>
      <c r="M97" s="210" t="n"/>
      <c r="N97" s="213" t="inlineStr">
        <is>
          <t>通过普立乡迤兴村林下茶基地提质改造建设项目的实施，在迤兴村陈家半坡建成茶产业示范基地300亩，流转林地300亩。带动林农66户185人增收，其中：带动脱贫户、监测户13户35人。项目当年促进迤兴村委会集体经济增收4万元以上。项目建成后，财政衔接资金形成的固定资产产权归迤兴村委会所有，固定资产出租给企业运营，固定资产收益按协商比例分配给迤兴村委会。</t>
        </is>
      </c>
      <c r="O97" s="209" t="inlineStr">
        <is>
          <t>带动生产、务工就业</t>
        </is>
      </c>
      <c r="P97" s="210" t="n">
        <v>185</v>
      </c>
      <c r="Q97" s="210" t="inlineStr">
        <is>
          <t>否</t>
        </is>
      </c>
      <c r="R97" s="210" t="inlineStr">
        <is>
          <t>否</t>
        </is>
      </c>
      <c r="S97" s="210" t="inlineStr">
        <is>
          <t>是</t>
        </is>
      </c>
      <c r="T97" s="210" t="inlineStr">
        <is>
          <t>宣威市林业和草原局</t>
        </is>
      </c>
      <c r="U97" s="210" t="inlineStr">
        <is>
          <t>普立乡人民政府</t>
        </is>
      </c>
      <c r="V97" s="209" t="inlineStr">
        <is>
          <t>是</t>
        </is>
      </c>
      <c r="W97" s="462" t="n">
        <v>46023</v>
      </c>
      <c r="X97" s="252" t="n">
        <v>46357</v>
      </c>
      <c r="Y97" s="464" t="inlineStr">
        <is>
          <t>同意入库</t>
        </is>
      </c>
      <c r="Z97" s="322" t="inlineStr">
        <is>
          <t>林下经济</t>
        </is>
      </c>
    </row>
    <row r="98" ht="409.5" customHeight="1" s="1">
      <c r="A98" s="209" t="n">
        <v>92</v>
      </c>
      <c r="B98" s="209" t="inlineStr">
        <is>
          <t>产业发展</t>
        </is>
      </c>
      <c r="C98" s="209" t="inlineStr">
        <is>
          <t>生产项目</t>
        </is>
      </c>
      <c r="D98" s="209" t="inlineStr">
        <is>
          <t>林草基地建设</t>
        </is>
      </c>
      <c r="E98" s="209" t="inlineStr">
        <is>
          <t>倘塘镇旧堡村2026年度林下中药材种植基地建设项目</t>
        </is>
      </c>
      <c r="F98" s="325" t="inlineStr">
        <is>
          <t>倘塘镇</t>
        </is>
      </c>
      <c r="G98" s="325" t="inlineStr">
        <is>
          <t>旧堡村</t>
        </is>
      </c>
      <c r="H98" s="472" t="inlineStr">
        <is>
          <t>新建</t>
        </is>
      </c>
      <c r="I98" s="440" t="inlineStr">
        <is>
          <t>在宣威市倘塘镇旧堡村林下种植以天门冬、何首乌等为主的中药材100亩，申请财政衔接资金100万元，主要用于：
1、建120m3冷库1座：1200元/m3，投入资金14.4万元；
2、围栏安装：丝径5mm，高1.8m， 4800m，35元/m，投入资金16.8万元；
3、建轻钢结构生产管理用房200m2，650元/m2，投入资金13万元；
4、供水管网建设：购置安装PE63管2000m，34元/m，投入资金6.8万元；购置安装PE50管3000m，28元/m，投入资金8.4万元；购置安装PE25管20000m，8元/m，投入资金16万元；
5、硬化晾晒场300m2，120元/m2， 投入资金3.6万元；  
6、喷滴灌设施建设300亩，480元/亩，投入资金14.4万元；
7.建300m3混凝土蓄水池1座，投入资金6.6万。</t>
        </is>
      </c>
      <c r="J98" s="164" t="n">
        <v>100</v>
      </c>
      <c r="K98" s="164" t="n"/>
      <c r="L98" s="210" t="n">
        <v>100</v>
      </c>
      <c r="M98" s="210" t="n"/>
      <c r="N98" s="212" t="inlineStr">
        <is>
          <t>通过宣威市倘塘镇旧堡村2026年度林下中药材种植基地建设项目的实施，建成林下中药材种植基地100亩，流转林地100亩。项目建设带动周边群众21户74人增收，其中：脱贫监测户5户16人。项目建设当年促进旧堡村委会村集体经济增收4万元以上，项目建成后，财政衔接资金形成的固定资产产权归旧堡村委会所有，固定资产出租给企业运营，固定资产收益按协商比例分配给旧堡村委会。</t>
        </is>
      </c>
      <c r="O98" s="209" t="inlineStr">
        <is>
          <t>带动生产、务工就业</t>
        </is>
      </c>
      <c r="P98" s="209" t="n">
        <v>74</v>
      </c>
      <c r="Q98" s="209" t="inlineStr">
        <is>
          <t>否</t>
        </is>
      </c>
      <c r="R98" s="209" t="inlineStr">
        <is>
          <t>否</t>
        </is>
      </c>
      <c r="S98" s="209" t="inlineStr">
        <is>
          <t>是</t>
        </is>
      </c>
      <c r="T98" s="209" t="inlineStr">
        <is>
          <t>宣威市林业和草原局</t>
        </is>
      </c>
      <c r="U98" s="209" t="inlineStr">
        <is>
          <t>倘塘镇人民政府</t>
        </is>
      </c>
      <c r="V98" s="209" t="inlineStr">
        <is>
          <t>是</t>
        </is>
      </c>
      <c r="W98" s="252" t="n">
        <v>46023</v>
      </c>
      <c r="X98" s="252" t="n">
        <v>46357</v>
      </c>
      <c r="Y98" s="464" t="inlineStr">
        <is>
          <t>同意入库</t>
        </is>
      </c>
      <c r="Z98" s="322" t="inlineStr">
        <is>
          <t>林下经济</t>
        </is>
      </c>
    </row>
    <row r="99" ht="409.5" customHeight="1" s="1">
      <c r="A99" s="209" t="n">
        <v>93</v>
      </c>
      <c r="B99" s="209" t="inlineStr">
        <is>
          <t>产业发展</t>
        </is>
      </c>
      <c r="C99" s="209" t="inlineStr">
        <is>
          <t>生产项目</t>
        </is>
      </c>
      <c r="D99" s="209" t="inlineStr">
        <is>
          <t>林草基地建设</t>
        </is>
      </c>
      <c r="E99" s="212" t="inlineStr">
        <is>
          <t>得禄乡林下经济作物种植示范基地建设项目</t>
        </is>
      </c>
      <c r="F99" s="209" t="inlineStr">
        <is>
          <t>得禄乡</t>
        </is>
      </c>
      <c r="G99" s="209" t="inlineStr">
        <is>
          <t>大营村</t>
        </is>
      </c>
      <c r="H99" s="472" t="inlineStr">
        <is>
          <t>扩建</t>
        </is>
      </c>
      <c r="I99" s="208" t="inlineStr">
        <is>
          <t>在得禄乡大营村林下种植芍药、何首乌300亩。申请财政衔接项目资金100万元，财政衔接资金主要用于：
1、购置安装主管PE110型4400m，单价48元/m，投入资金21.1万元，支水管网PE32型3717m，单价36元/m，投入13.4万元；
2、购置安装脱皮设备一套，投资34万元；其中：YHT-300脱壳机1台，投资3万元；核桃浸泡机JTJ-1一台，投资9.2万元；螺旋脱皮机GQT-1一台，投资9.6万元；鼓泡清洗机JTJ-1一台，投资6.2万元；振动风干机YHL-3一台，投资6.1万元；
3、建移动分拣平台60m2，单价300元/m2，投资1.8万元；
4、购置蒸空机一台，投资3万元；
5、购置储藏柜10个，单价2000元/个，投资2万元； 
6、建200m2冻库一座，单价500元/m2，投资10万元；
7、生产车间改造400m2，单价105元/m2，投资4.2万元；
8、建100m³化粪池一个，单价800元/m³，投资8万元；
9、排污管沟渠建设40m及配套设施建设,单价625元/m，投资2.5万元。</t>
        </is>
      </c>
      <c r="J99" s="209" t="n">
        <v>100</v>
      </c>
      <c r="K99" s="209" t="n"/>
      <c r="L99" s="209" t="n">
        <v>100</v>
      </c>
      <c r="M99" s="209" t="n"/>
      <c r="N99" s="208" t="inlineStr">
        <is>
          <t>通过宣威市得禄乡林下经济作物种植示范基地建设项目的实施，在得禄乡大营村龙潭沟林下种植芍药、何首乌等中药材300亩，流转林地300亩，带动25户112人务工就业，其中：脱贫监测户7户28人。项目的实施，对当地群众增收致富起到了积极的促进作用。项目当年促进大营村委会集体经济增收4万元以上。项目建成后，财政衔接资金形成的固定资产，产权归大营村委会所有，固定资产出租给企业运营，固定资产产生的收益按协商达成比例分配给大营村委会。</t>
        </is>
      </c>
      <c r="O99" s="209" t="inlineStr">
        <is>
          <t>带动生产、务工就业</t>
        </is>
      </c>
      <c r="P99" s="212" t="n">
        <v>112</v>
      </c>
      <c r="Q99" s="212" t="inlineStr">
        <is>
          <t>否</t>
        </is>
      </c>
      <c r="R99" s="212" t="inlineStr">
        <is>
          <t>否</t>
        </is>
      </c>
      <c r="S99" s="212" t="inlineStr">
        <is>
          <t>是</t>
        </is>
      </c>
      <c r="T99" s="212" t="inlineStr">
        <is>
          <t>宣威市林业和草原局</t>
        </is>
      </c>
      <c r="U99" s="212" t="inlineStr">
        <is>
          <t>得禄乡人民政府</t>
        </is>
      </c>
      <c r="V99" s="209" t="inlineStr">
        <is>
          <t>是</t>
        </is>
      </c>
      <c r="W99" s="462" t="n">
        <v>46023</v>
      </c>
      <c r="X99" s="252" t="n">
        <v>46357</v>
      </c>
      <c r="Y99" s="464" t="inlineStr">
        <is>
          <t>同意入库</t>
        </is>
      </c>
      <c r="Z99" s="322" t="inlineStr">
        <is>
          <t>林下经济</t>
        </is>
      </c>
    </row>
    <row r="100" ht="409.5" customHeight="1" s="1">
      <c r="A100" s="209" t="n">
        <v>94</v>
      </c>
      <c r="B100" s="209" t="inlineStr">
        <is>
          <t>产业发展</t>
        </is>
      </c>
      <c r="C100" s="209" t="inlineStr">
        <is>
          <t>生产项目</t>
        </is>
      </c>
      <c r="D100" s="209" t="inlineStr">
        <is>
          <t>林草基地建设</t>
        </is>
      </c>
      <c r="E100" s="212" t="inlineStr">
        <is>
          <t>复兴街道稻田冲林下种养殖基地建设项目</t>
        </is>
      </c>
      <c r="F100" s="209" t="inlineStr">
        <is>
          <t>复兴街道</t>
        </is>
      </c>
      <c r="G100" s="209" t="inlineStr">
        <is>
          <t>十里铺社区</t>
        </is>
      </c>
      <c r="H100" s="210" t="inlineStr">
        <is>
          <t>续建</t>
        </is>
      </c>
      <c r="I100" s="476" t="inlineStr">
        <is>
          <t>在宣威市复兴街道十里铺居委会稻田冲建林下种养殖基地100亩，申请财政衔接资金100万元，财政衔接资金主要用于：
1、铺设给排水管网4400m，投入资金13.6万元，其中110mm口径PVC材质主管1000m，42元/m，投入资金4.2万元；支水管32mm口径PE材质管2400m，30元/m，投入资金7.2万元；支水管25mm口径PE材质管1000m，22元/m投入资金2.2万元；
2、建300m³低温冷藏库一座，1700元/m3，投入资金51万元；
3、生产道路及配套管网设施建设：建长500m、宽2m生产道路，共1000m2，单价120元/m2，投入资金12万元；
4、建高1.8m、长2000m双边铁丝网围栏，单价70元/m，投入资金14万元；
5、建晾晒场300m2，120元/m2，投入资金3.6万元；
6、铺设YJLV22-3*70铝芯电缆1100m，53元/m,投入资金5.8万元。</t>
        </is>
      </c>
      <c r="J100" s="477" t="n">
        <v>100</v>
      </c>
      <c r="K100" s="477" t="n">
        <v>100</v>
      </c>
      <c r="L100" s="325" t="n"/>
      <c r="M100" s="477" t="n"/>
      <c r="N100" s="476" t="inlineStr">
        <is>
          <t>通过宣威市复兴街道十里铺居委会稻田冲林下种养殖基地建设项目的实施，在复兴街道十里铺居委会稻田冲林下建设种养殖基地100亩，流转集体林地100亩，促进村民及村集体增收，带动周边农户65户260人增收，其中脱贫监测户2户6人。项目为促进当地群众劳动就业和增收致富作出了积极的贡献。项目当年促进复兴街道办事处和十里铺社区集体经济增收4万元以上。项目建成后，财政衔接资金形成的固定资产，产权归后十里铺社区所有，固定资产出租给企业运营，固定资产收益按协商达成比例分配给复兴街道办事处和十里铺社区。</t>
        </is>
      </c>
      <c r="O100" s="209" t="inlineStr">
        <is>
          <t>带动生产、务工就业</t>
        </is>
      </c>
      <c r="P100" s="477" t="n">
        <v>260</v>
      </c>
      <c r="Q100" s="477" t="inlineStr">
        <is>
          <t>否</t>
        </is>
      </c>
      <c r="R100" s="477" t="inlineStr">
        <is>
          <t>否</t>
        </is>
      </c>
      <c r="S100" s="325" t="inlineStr">
        <is>
          <t>是</t>
        </is>
      </c>
      <c r="T100" s="477" t="inlineStr">
        <is>
          <t>宣威市林业和草原局</t>
        </is>
      </c>
      <c r="U100" s="477" t="inlineStr">
        <is>
          <t>复兴街道办事处</t>
        </is>
      </c>
      <c r="V100" s="209" t="inlineStr">
        <is>
          <t>是</t>
        </is>
      </c>
      <c r="W100" s="252" t="n">
        <v>46023</v>
      </c>
      <c r="X100" s="252" t="n">
        <v>46357</v>
      </c>
      <c r="Y100" s="464" t="inlineStr">
        <is>
          <t>同意入库</t>
        </is>
      </c>
      <c r="Z100" s="322" t="inlineStr">
        <is>
          <t>林下经济</t>
        </is>
      </c>
    </row>
    <row r="101" ht="409.5" customHeight="1" s="1">
      <c r="A101" s="209" t="n">
        <v>95</v>
      </c>
      <c r="B101" s="209" t="inlineStr">
        <is>
          <t>产业发展</t>
        </is>
      </c>
      <c r="C101" s="209" t="inlineStr">
        <is>
          <t>生产项目</t>
        </is>
      </c>
      <c r="D101" s="209" t="inlineStr">
        <is>
          <t>林草基地建设</t>
        </is>
      </c>
      <c r="E101" s="212" t="inlineStr">
        <is>
          <t>复兴街道左所居委会林下经济作物种植基地建设项目</t>
        </is>
      </c>
      <c r="F101" s="209" t="inlineStr">
        <is>
          <t>复兴街道</t>
        </is>
      </c>
      <c r="G101" s="209" t="inlineStr">
        <is>
          <t>左所社区</t>
        </is>
      </c>
      <c r="H101" s="210" t="inlineStr">
        <is>
          <t>新建</t>
        </is>
      </c>
      <c r="I101" s="476" t="inlineStr">
        <is>
          <t>在宣威市复兴街道左所居委会小松棵新建林下种植基地300亩，申请财政衔接资金100万元，财政衔接资金主要用于：
1、建200m3灌溉用混凝土蓄水池1座，单价800元/m3，投入资金16万元；
2、水网设施建设：投资9.8万元，其中：安装PE63mm主管网长1500m，30元/m，投资4.5万元；PE50mm主管网长1200m，15元/m，投资1.8万元；PE32mm支管网3500m，10元/m，投资3.5万元；
3、建砖混结构加工用房380m2，单价1400元/m2，投入资金53.2万元；
4、建钢架结构管护用房：建200m2钢架结构管护用房一座，单价900元/m2，投入资金18万元；
5、建晾晒场300m2，单价100元/m2，投入资金3万元。</t>
        </is>
      </c>
      <c r="J101" s="477" t="n">
        <v>100</v>
      </c>
      <c r="K101" s="477" t="n">
        <v>100</v>
      </c>
      <c r="L101" s="325" t="n"/>
      <c r="M101" s="477" t="n"/>
      <c r="N101" s="476" t="inlineStr">
        <is>
          <t>通过宣威市复兴街道左所居委会小松棵林下种殖基地建设项目的实施，在复兴街道左所居委会小松棵林下种殖基地300亩，流转集体林地300亩，促进村民及村小组集体增收，带动周边56户216人务工就业及增收，其中：脱贫监测户4户7人。项目为促进当地群众劳动就业和增收致富作出了积极的贡献。项目当年促进复兴街道办事处和左所社区集体经济增收6万元以上。项目建成后，财政衔接资金形成的固定资产，产权归复兴街道办事处所有，固定资产出租给企业运营，固定资产收益按协商达成比例分配给复兴街道办事处和左所社区。</t>
        </is>
      </c>
      <c r="O101" s="209" t="inlineStr">
        <is>
          <t>带动生产、务工就业</t>
        </is>
      </c>
      <c r="P101" s="477" t="n">
        <v>216</v>
      </c>
      <c r="Q101" s="477" t="inlineStr">
        <is>
          <t>否</t>
        </is>
      </c>
      <c r="R101" s="477" t="inlineStr">
        <is>
          <t>否</t>
        </is>
      </c>
      <c r="S101" s="325" t="inlineStr">
        <is>
          <t>是</t>
        </is>
      </c>
      <c r="T101" s="477" t="inlineStr">
        <is>
          <t>宣威市林业和草原局</t>
        </is>
      </c>
      <c r="U101" s="477" t="inlineStr">
        <is>
          <t>复兴街道办事处</t>
        </is>
      </c>
      <c r="V101" s="209" t="inlineStr">
        <is>
          <t>是</t>
        </is>
      </c>
      <c r="W101" s="462" t="n">
        <v>46023</v>
      </c>
      <c r="X101" s="252" t="n">
        <v>46357</v>
      </c>
      <c r="Y101" s="464" t="inlineStr">
        <is>
          <t>同意入库</t>
        </is>
      </c>
      <c r="Z101" s="322" t="inlineStr">
        <is>
          <t>林下经济</t>
        </is>
      </c>
    </row>
    <row r="102" ht="409.5" customHeight="1" s="1">
      <c r="A102" s="209" t="n">
        <v>96</v>
      </c>
      <c r="B102" s="209" t="inlineStr">
        <is>
          <t>产业发展</t>
        </is>
      </c>
      <c r="C102" s="209" t="inlineStr">
        <is>
          <t>生产项目</t>
        </is>
      </c>
      <c r="D102" s="209" t="inlineStr">
        <is>
          <t>林草基地建设</t>
        </is>
      </c>
      <c r="E102" s="210" t="inlineStr">
        <is>
          <t>杨柳镇留田村2026年度林下食用菌种植基地建设项目</t>
        </is>
      </c>
      <c r="F102" s="210" t="inlineStr">
        <is>
          <t>杨柳镇</t>
        </is>
      </c>
      <c r="G102" s="210" t="inlineStr">
        <is>
          <t>留田村</t>
        </is>
      </c>
      <c r="H102" s="210" t="inlineStr">
        <is>
          <t>新建</t>
        </is>
      </c>
      <c r="I102" s="213" t="inlineStr">
        <is>
          <t>在杨柳镇杨柳村林下种植以北风菌、羊肚菌等为主的食用菌100亩，申请财政衔接资金100万元，主要用于：
1、建轻钢结构生产管理用房100m²，600元/m²，投入资金6万元；
2、建150m³冷库一座，900元/m³，投入资金13.5万元；
3、围栏建设：购置安装丝径5mm、高1.8m围栏5000m，72元/m，投入资金36万元；
4、输电线路架设：架输电线路2500m，10000元/km，投入资金2.5万元；
5、混凝土浇灌蓄水池100m³1个、40m³4个，540元/m³，投入资金14万元；
6、生产道路建设：铺砂垫石改扩建长500m、宽2m生产道路1000m²，22元/m²，投入资金2.2万元；
7.基地遮阴棚及水网设施建设：建钢架结构遮阴棚100亩，3930元/亩，投入资金39.3万元。</t>
        </is>
      </c>
      <c r="J102" s="210" t="n">
        <v>100</v>
      </c>
      <c r="K102" s="210" t="n">
        <v>100</v>
      </c>
      <c r="L102" s="210" t="n"/>
      <c r="M102" s="210" t="n"/>
      <c r="N102" s="208" t="inlineStr">
        <is>
          <t>通过宣威市杨柳镇留田村2026年度林下食用菌种植基地建设项目的实施，在杨柳镇留田村林下仿生种植以北风菌、羊肚菌等为主的食用菌100亩，流转林地100亩，项目带动周边农户45户171人务工就业，其中：脱贫监测户、边缘户10户38人。项目当年促进留田村集体经济增收4万元以上，项目建成后，财政衔接资金形成的固定资产产权归留田村委会所有，固定资产出租给企业运营，固定资产收益按协商比例分配给留田村委会。</t>
        </is>
      </c>
      <c r="O102" s="209" t="inlineStr">
        <is>
          <t>带动生产、务工就业</t>
        </is>
      </c>
      <c r="P102" s="210" t="n">
        <v>171</v>
      </c>
      <c r="Q102" s="210" t="inlineStr">
        <is>
          <t>否</t>
        </is>
      </c>
      <c r="R102" s="210" t="inlineStr">
        <is>
          <t>否</t>
        </is>
      </c>
      <c r="S102" s="210" t="inlineStr">
        <is>
          <t>是</t>
        </is>
      </c>
      <c r="T102" s="210" t="inlineStr">
        <is>
          <t>宣威市林业和草原局</t>
        </is>
      </c>
      <c r="U102" s="210" t="inlineStr">
        <is>
          <t>杨柳镇人民政府</t>
        </is>
      </c>
      <c r="V102" s="209" t="inlineStr">
        <is>
          <t>是</t>
        </is>
      </c>
      <c r="W102" s="252" t="n">
        <v>46023</v>
      </c>
      <c r="X102" s="252" t="n">
        <v>46357</v>
      </c>
      <c r="Y102" s="464" t="inlineStr">
        <is>
          <t>同意入库</t>
        </is>
      </c>
      <c r="Z102" s="322" t="inlineStr">
        <is>
          <t>林下经济</t>
        </is>
      </c>
    </row>
    <row r="103" ht="290.25" customHeight="1" s="1">
      <c r="A103" s="209" t="n">
        <v>97</v>
      </c>
      <c r="B103" s="209" t="inlineStr">
        <is>
          <t>产业发展</t>
        </is>
      </c>
      <c r="C103" s="209" t="inlineStr">
        <is>
          <t>加工流通项目</t>
        </is>
      </c>
      <c r="D103" s="209" t="inlineStr">
        <is>
          <t>加工业</t>
        </is>
      </c>
      <c r="E103" s="212" t="inlineStr">
        <is>
          <t>宣威市2026年帮扶车间吸纳就业奖补项目</t>
        </is>
      </c>
      <c r="F103" s="209" t="inlineStr">
        <is>
          <t>宣威市</t>
        </is>
      </c>
      <c r="G103" s="209" t="inlineStr">
        <is>
          <t>宣威市</t>
        </is>
      </c>
      <c r="H103" s="209" t="inlineStr">
        <is>
          <t>新建</t>
        </is>
      </c>
      <c r="I103" s="212" t="inlineStr">
        <is>
          <t>对吸纳5名及以上脱贫劳动力或监测对象就业1个月以上的企业或合作社且被市农业农村局、市人社局认定为宣威市就业帮扶车间的，每吸纳1名脱贫劳动力或监测对象就业，按照其发给脱贫劳动力或监测对象工资额的一定比例，给予就业帮扶车间吸纳就业奖补。</t>
        </is>
      </c>
      <c r="J103" s="209" t="n">
        <v>267</v>
      </c>
      <c r="K103" s="209" t="n"/>
      <c r="L103" s="209" t="n">
        <v>267</v>
      </c>
      <c r="M103" s="209" t="n"/>
      <c r="N103" s="212" t="inlineStr">
        <is>
          <t>通过托底安置脱贫劳动力（含监测对象）就近就业，促进就业帮扶车间吸纳脱贫劳动力（含监测对象）就近就业1000人。</t>
        </is>
      </c>
      <c r="O103" s="209" t="inlineStr">
        <is>
          <t>带动生产、就业务工</t>
        </is>
      </c>
      <c r="P103" s="209" t="n">
        <v>1000</v>
      </c>
      <c r="Q103" s="209" t="inlineStr">
        <is>
          <t>否</t>
        </is>
      </c>
      <c r="R103" s="209" t="inlineStr">
        <is>
          <t>否</t>
        </is>
      </c>
      <c r="S103" s="209" t="inlineStr">
        <is>
          <t>否</t>
        </is>
      </c>
      <c r="T103" s="209" t="inlineStr">
        <is>
          <t>宣威市人力资源和社会保障局</t>
        </is>
      </c>
      <c r="U103" s="209" t="inlineStr">
        <is>
          <t>宣威市人力资源和社会保障局</t>
        </is>
      </c>
      <c r="V103" s="209" t="inlineStr">
        <is>
          <t>是</t>
        </is>
      </c>
      <c r="W103" s="252" t="n">
        <v>46023</v>
      </c>
      <c r="X103" s="252" t="n">
        <v>46357</v>
      </c>
      <c r="Y103" s="464" t="inlineStr">
        <is>
          <t>同意入库</t>
        </is>
      </c>
      <c r="Z103" s="488" t="inlineStr">
        <is>
          <t>就业项目</t>
        </is>
      </c>
    </row>
    <row r="104" ht="409.5" customHeight="1" s="1">
      <c r="A104" s="209" t="n">
        <v>98</v>
      </c>
      <c r="B104" s="164" t="inlineStr">
        <is>
          <t>产业发展</t>
        </is>
      </c>
      <c r="C104" s="164" t="inlineStr">
        <is>
          <t>产业服务支撑项目</t>
        </is>
      </c>
      <c r="D104" s="164" t="inlineStr">
        <is>
          <t>农业社会化服务</t>
        </is>
      </c>
      <c r="E104" s="164" t="inlineStr">
        <is>
          <t>宣威市检验检测所高原特色农业质检配套设施项目</t>
        </is>
      </c>
      <c r="F104" s="164" t="inlineStr">
        <is>
          <t>落水镇</t>
        </is>
      </c>
      <c r="G104" s="164" t="inlineStr">
        <is>
          <t>大塘子村</t>
        </is>
      </c>
      <c r="H104" s="164" t="inlineStr">
        <is>
          <t>新建</t>
        </is>
      </c>
      <c r="I104" s="208" t="inlineStr">
        <is>
          <t>投入资金450万元在宣威火腿产业园实施检验检测所高原特色农业质检配套设施项目。建设内容：
1.投入资金10万元，购置微生物检测设备5台（套），其中：上海博迅BXM-85BE高压灭菌器1台、恒温培养箱1台、上海博迅SPX-250-ZII生化培养箱1台、上海光学XSP-10C生物显微镜1台、XK-97A菌落计数器1台。
2.投入资金10万元，购置小型仪器30台（套），其中：赛多利斯PB-20酸度计1台、上海佑科P11电导率仪1台、上海仪电WAY-2S阿贝折射仪1台、上海一恒DZF-6050电热真空干燥箱1台、上海一恒9040A精密电热鼓风干燥箱1台、上海一恒SX2-4-10N高温箱式电阻炉1台，温湿度计、天平等设备24台（套）。
3.投入资金255万元，购置安捷伦1290-6475超高压液相色谱三重四极杆质谱仪1台（套）。
4.投入资金175万元，购置仪器设备4台（套），其中：安捷伦8890气相色谱仪1台、安捷伦1260液相色谱仪1台、安捷伦280DUO原子吸收光谱仪1台、北京吉天AFS-10B原子荧光光度计1台。</t>
        </is>
      </c>
      <c r="J104" s="164" t="n">
        <v>450</v>
      </c>
      <c r="K104" s="164" t="n"/>
      <c r="L104" s="164" t="n"/>
      <c r="M104" s="164" t="n">
        <v>450</v>
      </c>
      <c r="N104" s="293" t="inlineStr">
        <is>
          <t>通过项目实施，形成检验检测设备40台（套），建设形成的固定资产归宣威市检验检测所所有，纳入国有资产管理。实现就近就便开展食品、农产品检测，最大限度提高检测效率、为新型农业经营主体提供低于市场价格的检验检测服务，从根本上改变以往所有上市销售的食品、农产品检验检测一律外送的现状，有效降低经营成本，可大幅提升宣威市高原特色农产品检测能力，能够承接省、市、县食品安全考核下达的每年15000余批次的检验检测任务，初步预计每年可为当地群众、个体户、生产经营主体节约农产品外送检测产生的运输和检测费用30万元以上，提前农产品上市时间3—5天，抢抓农产品上市有利时机，增强市场竞争力，预计惠及农户68户202人（其中，脱贫户和监测对象12户34人）共享产业增值收益。</t>
        </is>
      </c>
      <c r="O104" s="164" t="inlineStr">
        <is>
          <t>带动生产、务工就业</t>
        </is>
      </c>
      <c r="P104" s="164" t="n">
        <v>202</v>
      </c>
      <c r="Q104" s="164" t="inlineStr">
        <is>
          <t>否</t>
        </is>
      </c>
      <c r="R104" s="164" t="inlineStr">
        <is>
          <t>否</t>
        </is>
      </c>
      <c r="S104" s="164" t="inlineStr">
        <is>
          <t>否</t>
        </is>
      </c>
      <c r="T104" s="164" t="inlineStr">
        <is>
          <t>宣威市农业农村局</t>
        </is>
      </c>
      <c r="U104" s="164" t="inlineStr">
        <is>
          <t>宣威市检验检测所</t>
        </is>
      </c>
      <c r="V104" s="164" t="inlineStr">
        <is>
          <t>是</t>
        </is>
      </c>
      <c r="W104" s="252" t="n">
        <v>46023</v>
      </c>
      <c r="X104" s="252" t="n">
        <v>46357</v>
      </c>
      <c r="Y104" s="164" t="inlineStr">
        <is>
          <t>同意入库</t>
        </is>
      </c>
      <c r="Z104" s="274" t="n"/>
    </row>
    <row r="105" ht="409.5" customHeight="1" s="1">
      <c r="A105" s="209" t="n">
        <v>99</v>
      </c>
      <c r="B105" s="164" t="inlineStr">
        <is>
          <t>产业发展</t>
        </is>
      </c>
      <c r="C105" s="164" t="inlineStr">
        <is>
          <t>配套设施项目</t>
        </is>
      </c>
      <c r="D105" s="164" t="inlineStr">
        <is>
          <t>产业园（区）</t>
        </is>
      </c>
      <c r="E105" s="164" t="inlineStr">
        <is>
          <t>复兴街道霖森农业科技示范园种植基地及配套项目</t>
        </is>
      </c>
      <c r="F105" s="164" t="inlineStr">
        <is>
          <t>复兴街道</t>
        </is>
      </c>
      <c r="G105" s="164" t="inlineStr">
        <is>
          <t>复兴社区</t>
        </is>
      </c>
      <c r="H105" s="164" t="inlineStr">
        <is>
          <t>新建</t>
        </is>
      </c>
      <c r="I105" s="208" t="inlineStr">
        <is>
          <t>投入资金600万元在复兴霖森农业科技示范园实施农业产业配套项目，建设内容：
1.投入400万元，新建钢架连体大棚53000㎡（约80亩），肩高3m，顶高4.9m，跨度8m，主立柱Φ60*3.5m*2.5热镀锌管，水平杆Φ40* 8m*1.5，拱杆Φ32*8.8m*1.5，八字撑、门头立柱Φ40*5m*1.5，纵管、M撑、剪刀撑Φ25*9m*1.5，卷膜杆Φ25*6m*2.0热镀锌管，水槽500开1.5厚镀铝锌板，安装电动卷膜器，覆膜12丝PO膜，防风加强型配件，综合单价75元/㎡；
2.投入41.6万元，新建棚外砖混排水沟1200m（沟宽50㎝、沟深50㎝），单价230元/m，约27.6万元；新建砖砌防护挡土墙1000m，规格为24*100厘米单价140元/m³，约14万元；
3.投入60万元，建设水肥一体化系统1套，包含拼装300立方米水池2个含混凝土基座，首部1套，含过滤器2套、电机1台、变频柜1个，配全自动施肥机1套；
4.投入98.4万元，新增果蔬电脑视觉12通道分选线1条，包括输送带、AI分选设备、传感器和智能控制1套系统80万元，自动开箱机1台8.4万，自动折盖封箱1台10万元。</t>
        </is>
      </c>
      <c r="J105" s="164" t="n">
        <v>600</v>
      </c>
      <c r="K105" s="164" t="n"/>
      <c r="L105" s="164" t="n"/>
      <c r="M105" s="164" t="n">
        <v>600</v>
      </c>
      <c r="N105" s="293" t="inlineStr">
        <is>
          <t>通过项目实施，建成有机蔬菜种植大棚53000平方米（80亩）、排水沟1200米、砖砌挡土墙1000米、灌溉系统过滤器2套、电机1台、变频柜1个、电脑视觉分选机1台、自动开箱机1台、自动折盖封箱1台，有效解决上海宝山·云南曲靖共建产业园农业配套设施，提升园区农副产业品质、产量。项目建成后，形成的固定资产归复兴街道复兴社区集体所有，通过租赁的方式与霖森农业科技有限公司合作，预计年收益率为5％，每年增加村集体收入30万元。通过就近务工，为周边及复兴佳园大型易地搬迁安置点脱贫人口及三类监测对象提供就业岗位35个，带动本辖区及覆盖周边农户305户1022人（其中脱贫户42户110人，“三类监测对象”3户11人）,户均增收5000元以上。</t>
        </is>
      </c>
      <c r="O105" s="164" t="inlineStr">
        <is>
          <t>土地流转、带动务工就业、带动生产、增加资产性收入</t>
        </is>
      </c>
      <c r="P105" s="164" t="n">
        <v>1022</v>
      </c>
      <c r="Q105" s="164" t="inlineStr">
        <is>
          <t>否</t>
        </is>
      </c>
      <c r="R105" s="164" t="inlineStr">
        <is>
          <t>否</t>
        </is>
      </c>
      <c r="S105" s="164" t="inlineStr">
        <is>
          <t>否</t>
        </is>
      </c>
      <c r="T105" s="164" t="inlineStr">
        <is>
          <t>宣威市农业农村局</t>
        </is>
      </c>
      <c r="U105" s="164" t="inlineStr">
        <is>
          <t>复兴街道</t>
        </is>
      </c>
      <c r="V105" s="164" t="inlineStr">
        <is>
          <t>是</t>
        </is>
      </c>
      <c r="W105" s="252" t="n">
        <v>46023</v>
      </c>
      <c r="X105" s="252" t="n">
        <v>46387</v>
      </c>
      <c r="Y105" s="164" t="inlineStr">
        <is>
          <t>同意入库</t>
        </is>
      </c>
      <c r="Z105" s="274" t="n"/>
    </row>
    <row r="106" ht="409.5" customHeight="1" s="1">
      <c r="A106" s="209" t="n">
        <v>100</v>
      </c>
      <c r="B106" s="164" t="inlineStr">
        <is>
          <t>产业发展</t>
        </is>
      </c>
      <c r="C106" s="164" t="inlineStr">
        <is>
          <t>生产项目</t>
        </is>
      </c>
      <c r="D106" s="164" t="inlineStr">
        <is>
          <t>种植业基地</t>
        </is>
      </c>
      <c r="E106" s="164" t="inlineStr">
        <is>
          <t>来宾街道沪滇高原特色农业产业示范园果蔬种植基地建设项目</t>
        </is>
      </c>
      <c r="F106" s="164" t="inlineStr">
        <is>
          <t>来宾街道</t>
        </is>
      </c>
      <c r="G106" s="164" t="inlineStr">
        <is>
          <t>宗范社区</t>
        </is>
      </c>
      <c r="H106" s="164" t="inlineStr">
        <is>
          <t>新建</t>
        </is>
      </c>
      <c r="I106" s="208" t="inlineStr">
        <is>
          <t>投入资金900万元在来宾街道宗范社区实施沪滇高原特色农业产业示范园建设项目。建设内容：
1.投资610万元，新建果蔬钢架连体大棚81333m²，单价75元/㎡，大棚高5.5m,宽8.0m,柱间距4m,主立柱DN60*2.5mm热镀锌方管，辅立柱DN40*2.0mm热镀锌方管，防风柱（φ40*2.0mm圆管）镀锌管，拱杆（φ32*1.5mm圆管）镀锌钢管，厚1.5mm/3mm十丝无滴膜；
2.投资50万元，新建钢结构分拣及仓储车间385m²，单价1300元/m²；
3.投资15万元，新建砖混结构管理用房100㎡，单价1500元/m²；                                   4.投资72万元，单价120元/m²，产业道路硬化面积6000㎡（10㎝砂石垫层，20㎝厚C30混凝土）；
5.投资31万元，建设大棚排水沟3300m（沟宽60㎝、沟深60㎝）单价95元/m；
6.投资94万元，建设水肥一体化设施及配套灌溉管道设施。建设水肥首部4套，每套价格7.5万元；φ160PE直管(主管道)2400m，单价61元/m；φ110PE直管(主管道)4850m，单价43.5元/m；φ90PE直管(棚内支管道)8550m，单价27.5元/m；φ32PE直管(棚内支管道)7500m，6.5元/m。
7.投资28万元，新建304不锈钢蓄水池4个400m³，单价700元/m³。</t>
        </is>
      </c>
      <c r="J106" s="164" t="n">
        <v>900</v>
      </c>
      <c r="K106" s="164" t="n"/>
      <c r="L106" s="164" t="n"/>
      <c r="M106" s="164" t="n">
        <v>900</v>
      </c>
      <c r="N106" s="208" t="inlineStr">
        <is>
          <t>通过项目实施，建成钢架连体大棚果蔬基地122亩、钢结构分拣及仓储车间385m²、砖混结构管理用房100㎡、产业道路硬化6000㎡、排水沟3300m、水肥一体化设施及配套灌溉管道设施。建设水肥首部4套，每套价格7.5万元；套、套、304不锈钢蓄水池4个400m³。项目建成后形成的固定资产归宗范社区集体所有，通过租赁方式出租给企业发展果蔬种植，预计项目年收益率为6%，每年增加村集体收入54万元。通过就近务工，为辖区脱贫人口及三类监测对象提供就业岗位120个，有效带动周边农户发展种植，覆盖周边农户960户3264人（其中脱贫户13户56人，“三类监测对象”6户26人）,户均增收1.5万元以上。</t>
        </is>
      </c>
      <c r="O106" s="164" t="inlineStr">
        <is>
          <t>土地流转、带动务工就业、村集体收益等</t>
        </is>
      </c>
      <c r="P106" s="164" t="n">
        <v>3264</v>
      </c>
      <c r="Q106" s="164" t="inlineStr">
        <is>
          <t>否</t>
        </is>
      </c>
      <c r="R106" s="164" t="inlineStr">
        <is>
          <t>否</t>
        </is>
      </c>
      <c r="S106" s="164" t="inlineStr">
        <is>
          <t>是</t>
        </is>
      </c>
      <c r="T106" s="164" t="inlineStr">
        <is>
          <t>宣威市农业农村局</t>
        </is>
      </c>
      <c r="U106" s="164" t="inlineStr">
        <is>
          <t>来宾街道办事处</t>
        </is>
      </c>
      <c r="V106" s="164" t="inlineStr">
        <is>
          <t>是</t>
        </is>
      </c>
      <c r="W106" s="252" t="n">
        <v>46023</v>
      </c>
      <c r="X106" s="252" t="n">
        <v>46386</v>
      </c>
      <c r="Y106" s="164" t="inlineStr">
        <is>
          <t>同意入库</t>
        </is>
      </c>
      <c r="Z106" s="274" t="n"/>
    </row>
    <row r="107" ht="409.5" customHeight="1" s="1">
      <c r="A107" s="209" t="n">
        <v>101</v>
      </c>
      <c r="B107" s="164" t="inlineStr">
        <is>
          <t>产业发展</t>
        </is>
      </c>
      <c r="C107" s="164" t="inlineStr">
        <is>
          <t>生产项目</t>
        </is>
      </c>
      <c r="D107" s="164" t="inlineStr">
        <is>
          <t>加工服务</t>
        </is>
      </c>
      <c r="E107" s="164" t="inlineStr">
        <is>
          <t>热水镇辣椒种植基地及配套设施建设项目</t>
        </is>
      </c>
      <c r="F107" s="164" t="inlineStr">
        <is>
          <t>热水镇</t>
        </is>
      </c>
      <c r="G107" s="164" t="inlineStr">
        <is>
          <t>响宗村</t>
        </is>
      </c>
      <c r="H107" s="164" t="inlineStr">
        <is>
          <t>新建</t>
        </is>
      </c>
      <c r="I107" s="208" t="inlineStr">
        <is>
          <t>投入资金800万元在热水镇响宗村实施辣椒烘干厂建设项目。建设内容：
1.投入180万元，新建长176m宽17m高8m钢结构厂房3000㎡，单价600元/㎡；2、投入400万元新建烘干线2条（含1.8m双层色选机），分别为75吨箱段扩展脉冲烘干机和25吨箱段扩展脉冲烘干机；3、投入71万元新建加工厂配套设施，含电力系统(1250KVA变压器及800KVA各一台)及供水设施；4、投入20万元平整场地20亩；5、投入80万元硬化场地8000㎡，单价100元/㎡；6、投入23万元新建毛石混凝土挡墙575m³，单价400元/m³；7.投入26万元新建围墙1000m，单价260元/m。</t>
        </is>
      </c>
      <c r="J107" s="164" t="n">
        <v>800</v>
      </c>
      <c r="K107" s="164" t="n"/>
      <c r="L107" s="164" t="n"/>
      <c r="M107" s="164" t="n">
        <v>800</v>
      </c>
      <c r="N107" s="293" t="inlineStr">
        <is>
          <t>通过项目实施，建成钢结构厂房3000平方米，烘干线2条，硬化场地8000平方米，毛石挡墙575立方，围墙1000米，变压器2台，有效解决响宗村辣椒加工难问题。项目建成后固定资产归热水镇响宗村委会，由成都万象食品有限公司和宣威市云元食品有限公司联合成立宣威市五好农业合作社，合作社与热水镇签订投资协议，通过租赁方式运营，合作社负责辣椒种植的烘干及产品收购，预计项目年收益率为4%，即每年收益32万元，带动辖区内农户1250户3768人（其中脱贫户91户，三类监测对象15户）通过土地流转、就近务工、发展生产等方式，户均增加3000元以上收入。</t>
        </is>
      </c>
      <c r="O107" s="164" t="inlineStr">
        <is>
          <t>土地流转、带动务工就业、带动生产</t>
        </is>
      </c>
      <c r="P107" s="164" t="n">
        <v>3768</v>
      </c>
      <c r="Q107" s="164" t="inlineStr">
        <is>
          <t>否</t>
        </is>
      </c>
      <c r="R107" s="164" t="inlineStr">
        <is>
          <t>否</t>
        </is>
      </c>
      <c r="S107" s="164" t="inlineStr">
        <is>
          <t>否</t>
        </is>
      </c>
      <c r="T107" s="164" t="inlineStr">
        <is>
          <t>宣威市农业农村局</t>
        </is>
      </c>
      <c r="U107" s="164" t="inlineStr">
        <is>
          <t>热水镇人民政府</t>
        </is>
      </c>
      <c r="V107" s="164" t="inlineStr">
        <is>
          <t>是</t>
        </is>
      </c>
      <c r="W107" s="252" t="n">
        <v>46023</v>
      </c>
      <c r="X107" s="252" t="n">
        <v>46357</v>
      </c>
      <c r="Y107" s="164" t="inlineStr">
        <is>
          <t>同意入库</t>
        </is>
      </c>
      <c r="Z107" s="274" t="n"/>
    </row>
    <row r="108" ht="409.5" customHeight="1" s="1">
      <c r="A108" s="209" t="n">
        <v>102</v>
      </c>
      <c r="B108" s="164" t="inlineStr">
        <is>
          <t>产业发展</t>
        </is>
      </c>
      <c r="C108" s="164" t="inlineStr">
        <is>
          <t>生产项目</t>
        </is>
      </c>
      <c r="D108" s="164" t="inlineStr">
        <is>
          <t>种植业基地</t>
        </is>
      </c>
      <c r="E108" s="164" t="inlineStr">
        <is>
          <t>凤凰街道所乐社区石牌坊蔬菜大棚及配套设施建设项目</t>
        </is>
      </c>
      <c r="F108" s="164" t="inlineStr">
        <is>
          <t>凤凰街道</t>
        </is>
      </c>
      <c r="G108" s="164" t="inlineStr">
        <is>
          <t>所乐社区</t>
        </is>
      </c>
      <c r="H108" s="164" t="inlineStr">
        <is>
          <t>新建</t>
        </is>
      </c>
      <c r="I108" s="208" t="inlineStr">
        <is>
          <t>投入资金900万元在凤凰街道所乐社区实施蔬菜大棚及配套设施建设项目。建设内容：1.投入资金596.25万元，新建钢架结构连体蔬菜大棚79500㎡，75元/㎡，（大棚高5.5m,宽8.0m,柱间距4m,主立柱DN60*2.5mm热镀锌方管，辅立柱DN40*2.0mm热镀锌方管，防风柱（DN40*2.0mm圆管）镀锌管，拱杆（DN32*1.5mm圆管）镀锌钢管，厚1.5mm/3mm十丝无滴膜）；2.投入资金90.05万元，建设水肥一体化设施及配套灌溉管道设施。建设水肥首部4套，每套价格7.5万元；DN110PE直管(主管道)4850m，单价43元/m；DN90PE直管(棚内支管）8850m，单价31元/m；DN50PE直管(棚内支管)7350m，16元/m；3.投入资金90万元，新建框架结构农产品加工房600㎡，1500元/㎡；4.投入资金45.5万元，新建毛石混凝土挡墙1300m³，350元/m³；5.投入资金31.2万元，场地硬化2600㎡（10㎝砂石垫层，20㎝厚C30混凝土），120元/㎡；6.投入资金18万元，新建600m³蓄水池1个（宽10m*长20m*高3m），300元/m³；7.投入资金29万元，新建混凝土排水沟1450m（宽0.74m，高0.7m），200元/m。</t>
        </is>
      </c>
      <c r="J108" s="164" t="n">
        <v>900</v>
      </c>
      <c r="K108" s="164" t="n"/>
      <c r="L108" s="164" t="n"/>
      <c r="M108" s="164" t="n">
        <v>900</v>
      </c>
      <c r="N108" s="293" t="inlineStr">
        <is>
          <t>通过项目实施，建成钢架大棚79500㎡,农产品加工厂房600㎡，支砌毛石混凝土挡墙1300m³，场地硬化2600㎡，水池600m³，排水沟1450m。有效解决了凤凰街道所乐社区蔬菜种植及农产品加工难问题。项目建成后固定资产归所乐社区集体所有，通过租赁方式运营，预计项目年收益率为4%，即每年收益36万元，通过就近务工、土地流转和发展生产等方式，带动辖区内农户100户290人（其中脱贫户5户15人）户均增加2500元以上。</t>
        </is>
      </c>
      <c r="O108" s="164" t="inlineStr">
        <is>
          <t>土地流转、带动务工就业等</t>
        </is>
      </c>
      <c r="P108" s="164" t="n">
        <v>290</v>
      </c>
      <c r="Q108" s="164" t="inlineStr">
        <is>
          <t>否</t>
        </is>
      </c>
      <c r="R108" s="164" t="inlineStr">
        <is>
          <t>否</t>
        </is>
      </c>
      <c r="S108" s="164" t="inlineStr">
        <is>
          <t>否</t>
        </is>
      </c>
      <c r="T108" s="164" t="inlineStr">
        <is>
          <t>宣威市农业农村局</t>
        </is>
      </c>
      <c r="U108" s="164" t="inlineStr">
        <is>
          <t>凤凰街道办事处</t>
        </is>
      </c>
      <c r="V108" s="164" t="inlineStr">
        <is>
          <t>是</t>
        </is>
      </c>
      <c r="W108" s="252" t="n">
        <v>46174</v>
      </c>
      <c r="X108" s="252" t="n">
        <v>46326</v>
      </c>
      <c r="Y108" s="164" t="inlineStr">
        <is>
          <t>同意入库</t>
        </is>
      </c>
      <c r="Z108" s="274" t="n"/>
    </row>
    <row r="109" ht="409.5" customHeight="1" s="1">
      <c r="A109" s="209" t="n">
        <v>103</v>
      </c>
      <c r="B109" s="164" t="inlineStr">
        <is>
          <t>产业 发展</t>
        </is>
      </c>
      <c r="C109" s="164" t="inlineStr">
        <is>
          <t>生产项目</t>
        </is>
      </c>
      <c r="D109" s="164" t="inlineStr">
        <is>
          <t>休闲农业与乡村旅游</t>
        </is>
      </c>
      <c r="E109" s="164" t="inlineStr">
        <is>
          <t>杨柳镇可渡村桃花山庄旅居产业发展项目</t>
        </is>
      </c>
      <c r="F109" s="164" t="inlineStr">
        <is>
          <t>杨柳镇</t>
        </is>
      </c>
      <c r="G109" s="164" t="inlineStr">
        <is>
          <t>可渡村</t>
        </is>
      </c>
      <c r="H109" s="164" t="inlineStr">
        <is>
          <t>改扩建</t>
        </is>
      </c>
      <c r="I109" s="208" t="inlineStr">
        <is>
          <t>投入资金800万元在杨柳镇可渡村实施桃花山庄旅居产业发展项目，建设内容：1.投资425万元，实施旅居型民宿、农家乐改造及配套设施建设，包含：①投资220万元，改造并配套建设10间民宿1000㎡，单价2200元/m²；②投资48万元，改建农家乐200㎡，单价2400元/m²；③投资157万元，实施民宿及农家乐配套设施建设1200㎡，单价1225元/m²；2.投资230万元，新建活动套房及产品交易房，其中：①投资120万元，新建总占地300㎡独立式活动套房6套（含配套设施），单价20万元/套；②投资110万元，新建农特产品交易房500㎡，单价2200元/m²；3.投资145万元，实施配套基础设施建设和人居环境改造提升，其中：①投资60万元，支砌挡墙1500m³，单价400元/m³；②投资55万元，青石铺贴场院及步道1375㎡，单价400元/m²；③投资10万元，新建石质安全护栏100米，单价1000元/米；④投资20万元，新建100m³三格化粪池1个，单价1000元/m³；安装φ400mm水泥排污管200米，单价500元/米。</t>
        </is>
      </c>
      <c r="J109" s="164" t="n">
        <v>800</v>
      </c>
      <c r="K109" s="164" t="n"/>
      <c r="L109" s="164" t="n"/>
      <c r="M109" s="164" t="n">
        <v>800</v>
      </c>
      <c r="N109" s="208" t="inlineStr">
        <is>
          <t>通过项目实施，建成独立式活动套房6套300㎡、农特产品交易房500㎡；改造并配套建设民宿10间1000㎡、农家乐200㎡；支砌挡墙1500m³，青石铺贴场院及步道1375㎡，石质安全护栏100米，三格化粪池100m³，φ400mm水泥排污管200米。有效提升“可渡历史文化名村”的承载量和服务能力。项目建成后固定资产归可渡村集体所有，通过入股或租赁的方式运营，预计项目年收益率为4％，每年增加村集体收入32万元。通过就近务工，为辖区及集镇易地搬迁安置点脱贫人口及三类监测对象提供就业岗位24个，带动本辖区及覆盖周边农户179户739人（其中脱贫户117户481人，“三类监测对象”12户51人）户均增加3000元以上。</t>
        </is>
      </c>
      <c r="O109" s="164" t="inlineStr">
        <is>
          <t>资产收益、入股分红、劳动就业等</t>
        </is>
      </c>
      <c r="P109" s="164" t="n">
        <v>739</v>
      </c>
      <c r="Q109" s="164" t="inlineStr">
        <is>
          <t>否</t>
        </is>
      </c>
      <c r="R109" s="164" t="inlineStr">
        <is>
          <t>否</t>
        </is>
      </c>
      <c r="S109" s="164" t="inlineStr">
        <is>
          <t>否</t>
        </is>
      </c>
      <c r="T109" s="164" t="inlineStr">
        <is>
          <t>宣威市农业农村局</t>
        </is>
      </c>
      <c r="U109" s="164" t="inlineStr">
        <is>
          <t>杨柳镇人民政府</t>
        </is>
      </c>
      <c r="V109" s="164" t="inlineStr">
        <is>
          <t>是</t>
        </is>
      </c>
      <c r="W109" s="252" t="n">
        <v>46023</v>
      </c>
      <c r="X109" s="252" t="n">
        <v>46357</v>
      </c>
      <c r="Y109" s="164" t="inlineStr">
        <is>
          <t>同意入库</t>
        </is>
      </c>
      <c r="Z109" s="274" t="n"/>
    </row>
    <row r="110" ht="409.5" customHeight="1" s="1">
      <c r="A110" s="209" t="n">
        <v>104</v>
      </c>
      <c r="B110" s="164" t="inlineStr">
        <is>
          <t>产业发展</t>
        </is>
      </c>
      <c r="C110" s="164" t="inlineStr">
        <is>
          <t>生产项目</t>
        </is>
      </c>
      <c r="D110" s="164" t="inlineStr">
        <is>
          <t>种植业基地</t>
        </is>
      </c>
      <c r="E110" s="164" t="inlineStr">
        <is>
          <t>格宜镇龙山村蔬菜种植基地大棚建设项目</t>
        </is>
      </c>
      <c r="F110" s="164" t="inlineStr">
        <is>
          <t>格宜镇</t>
        </is>
      </c>
      <c r="G110" s="164" t="inlineStr">
        <is>
          <t>龙山村</t>
        </is>
      </c>
      <c r="H110" s="164" t="inlineStr">
        <is>
          <t>新建</t>
        </is>
      </c>
      <c r="I110" s="208" t="inlineStr">
        <is>
          <t>投入资金900万元在格宜镇龙山村委会建设连体钢架大棚及附属设施项目。建设内容：                                                 1.投入800万元建设连体钢架大棚108254平方米，单价73.9元/平方米，单棚规格为8m*60m*4.8m（高）,宽8m,柱间距4m,主立柱40*60*2.0mm热锌钢材，主拱杆规格为φ32*2.0mm镀锌钢管,副拱杆规格为φ32*1.5mm镀锌钢管，水平梁口为40*60*2.0mm,W撑吊杆32*1.2mm镀锌钢管，门扇采用3m*3m双扇门，棚膜采用13丝散射膜。含：电动卷膜器、风机、场地平整、供水管网及水肥一体化设施）；2.投入80万元新建1000m³混凝土浇筑蓄水池1个；3.投入20万元硬化基地产业路面2000平方米，单价100元/平方米（10㎝砂石垫层，20㎝厚C30混凝土）。</t>
        </is>
      </c>
      <c r="J110" s="164" t="n">
        <v>900</v>
      </c>
      <c r="K110" s="164" t="n"/>
      <c r="L110" s="164" t="n"/>
      <c r="M110" s="164" t="n">
        <v>900</v>
      </c>
      <c r="N110" s="293" t="inlineStr">
        <is>
          <t>通过项目实施，建成钢架连体大棚蔬菜基地162余亩、1000m³蓄水池1个、产业硬化道路2000㎡，建成后形成的固定资产归龙山村委会集体所有,通过租赁的方式出租给企业发展规模种植，年产值达1000万元以上，预计项目年收益率为6％，每年增加村集体收入54万元。通过土地流转带动100余户农户增收；依托就近务工，可为辖区及龙山易地搬迁安置点脱贫人口及三类监测对象提供就业岗位300余个，预计惠及龙山村委会1032户3650人（其中脱贫户309户1034人，“三类监测对象”40户109人），户均增收8000元以上。</t>
        </is>
      </c>
      <c r="O110" s="164" t="inlineStr">
        <is>
          <t>土地流转、带动务工就业、带动生产等</t>
        </is>
      </c>
      <c r="P110" s="164" t="n">
        <v>3650</v>
      </c>
      <c r="Q110" s="164" t="inlineStr">
        <is>
          <t>否</t>
        </is>
      </c>
      <c r="R110" s="164" t="inlineStr">
        <is>
          <t>否</t>
        </is>
      </c>
      <c r="S110" s="164" t="inlineStr">
        <is>
          <t>是</t>
        </is>
      </c>
      <c r="T110" s="164" t="inlineStr">
        <is>
          <t>宣威市农业农村局</t>
        </is>
      </c>
      <c r="U110" s="164" t="inlineStr">
        <is>
          <t>格宜镇人民政府</t>
        </is>
      </c>
      <c r="V110" s="164" t="inlineStr">
        <is>
          <t>是</t>
        </is>
      </c>
      <c r="W110" s="252" t="n">
        <v>46023</v>
      </c>
      <c r="X110" s="252" t="n">
        <v>46357</v>
      </c>
      <c r="Y110" s="164" t="inlineStr">
        <is>
          <t>同意入库</t>
        </is>
      </c>
      <c r="Z110" s="274" t="n"/>
    </row>
    <row r="111" ht="409.5" customHeight="1" s="1">
      <c r="A111" s="209" t="n">
        <v>105</v>
      </c>
      <c r="B111" s="164" t="inlineStr">
        <is>
          <t>产业发展</t>
        </is>
      </c>
      <c r="C111" s="164" t="inlineStr">
        <is>
          <t>生产项目</t>
        </is>
      </c>
      <c r="D111" s="164" t="inlineStr">
        <is>
          <t>加工服务</t>
        </is>
      </c>
      <c r="E111" s="164" t="inlineStr">
        <is>
          <t>乐丰乡马铃薯加工厂提升项目</t>
        </is>
      </c>
      <c r="F111" s="164" t="inlineStr">
        <is>
          <t>乐丰乡</t>
        </is>
      </c>
      <c r="G111" s="164" t="inlineStr">
        <is>
          <t>店子村</t>
        </is>
      </c>
      <c r="H111" s="164" t="inlineStr">
        <is>
          <t>新建</t>
        </is>
      </c>
      <c r="I111" s="208" t="inlineStr">
        <is>
          <t>投入250万元对马乐丰乡铃薯加工厂进行提升。建设内容：1、投资103.2万元新建钢结构生产用房430平方米，高6米，每平方米2400元；2、投资20万元新增消防工程系统1套；3、投资7.8万元做防水吊顶430平方米，每平方米180元。4、投资51万元安装墙面不锈钢净化板1500平方米，每平方米340元。5、投资12万元做地面聚氨酯地坪化430平方米，每平方米280元。6、投资44万元硬化场地4000平方米，C30混凝土，20公分厚，每平方米110元。7、投资12万元建设围墙300米，50公分的毛石垫层，2米高的砖砌墙并粉刷，每米400元。</t>
        </is>
      </c>
      <c r="J111" s="164" t="n">
        <v>250</v>
      </c>
      <c r="K111" s="164" t="n"/>
      <c r="L111" s="164" t="n"/>
      <c r="M111" s="164" t="n">
        <v>250</v>
      </c>
      <c r="N111" s="208" t="inlineStr">
        <is>
          <t>通过项目实施，新建钢结构用房430平方米.建成后形成的固定资产归乐丰乡店子村所有,通过租赁的方式出租给云南嫩丫使用，用于生产锅巴土豆、菩提南瓜等产品，年产值可新增2000万元以上，通过就近务工，可为乐丰乡及周边乡镇脱贫人口及三类监测对象提供就业岗位300余个。预计项目年收益率为4％，每年增加村集体收入10万元，惠及农户108户383人（其中脱贫户和三类监测对象27户94人）。年度销售往上海133.47万元（其中：开发票133.47万元，销售合同+银行凭证+双方结算收据金额0万元）。</t>
        </is>
      </c>
      <c r="O111" s="164" t="inlineStr">
        <is>
          <t>带动务工就业、带动生产等</t>
        </is>
      </c>
      <c r="P111" s="164" t="n">
        <v>383</v>
      </c>
      <c r="Q111" s="164" t="inlineStr">
        <is>
          <t>否</t>
        </is>
      </c>
      <c r="R111" s="164" t="inlineStr">
        <is>
          <t>否</t>
        </is>
      </c>
      <c r="S111" s="164" t="inlineStr">
        <is>
          <t>是</t>
        </is>
      </c>
      <c r="T111" s="164" t="inlineStr">
        <is>
          <t>宣威市农业农村局</t>
        </is>
      </c>
      <c r="U111" s="164" t="inlineStr">
        <is>
          <t>乐丰乡人民政府</t>
        </is>
      </c>
      <c r="V111" s="164" t="inlineStr">
        <is>
          <t>是</t>
        </is>
      </c>
      <c r="W111" s="252" t="n">
        <v>46023</v>
      </c>
      <c r="X111" s="252" t="n">
        <v>46357</v>
      </c>
      <c r="Y111" s="164" t="inlineStr">
        <is>
          <t>同意入库</t>
        </is>
      </c>
      <c r="Z111" s="274" t="n"/>
    </row>
    <row r="112" ht="409.5" customHeight="1" s="1">
      <c r="A112" s="209" t="n">
        <v>106</v>
      </c>
      <c r="B112" s="164" t="inlineStr">
        <is>
          <t>产业发展</t>
        </is>
      </c>
      <c r="C112" s="164" t="inlineStr">
        <is>
          <t>生产项目</t>
        </is>
      </c>
      <c r="D112" s="164" t="inlineStr">
        <is>
          <t>种植业基地</t>
        </is>
      </c>
      <c r="E112" s="164" t="inlineStr">
        <is>
          <t>东山镇果蔬种植连体钢架大棚建设项目</t>
        </is>
      </c>
      <c r="F112" s="164" t="inlineStr">
        <is>
          <t>东山镇</t>
        </is>
      </c>
      <c r="G112" s="151" t="inlineStr">
        <is>
          <t>李家村</t>
        </is>
      </c>
      <c r="H112" s="164" t="inlineStr">
        <is>
          <t>新建</t>
        </is>
      </c>
      <c r="I112" s="162" t="inlineStr">
        <is>
          <t>投入资金500万元，在东山镇李家村实施果蔬连体钢架大棚建设项目。建设内容：1.投入资金311万元，新建钢架连体大棚41500㎡，单价75元/㎡，大棚高5.5m,宽10.5m,柱间距4m,主立柱DN60*3.0mm为热锌钢管，辅立柱DN40*2.0mm为热镀锌钢管，防风柱（φ40*2.0mm圆管）为热镀锌钢管，拱杆（φ32*1.5mm椭圆管）为热镀锌钢管，13丝散射膜。2.投入资金45万元，建砖混结构生产用房300㎡，单价1500元/㎡。3.投入资金63万元，建钢架结构分拣车间350㎡，单价1800元/㎡。4.投入资金24万元，新建水池300m³1个，单价800元/m³。5.投资57万元，建设水肥一体化设施及配套灌溉管道设施。建设水肥首部3套，每套价格7.5万元；DN110PE直管(主管道)3250m，单价43元/m；DN90PE直管(棚内支管）4650m，单价31元/m；DN50PE直管(棚内支管)4250m，16元/m。通过项目实施，充分扩大东山镇高原特色蔬菜种植规模，建设形成的固定资产归李家村集体所有，通过租赁方式出租，预计年收益率为4%，即每年收益20万元，预计惠及农户62户208人（其中脱贫户7户22人）。</t>
        </is>
      </c>
      <c r="J112" s="164" t="n">
        <v>500</v>
      </c>
      <c r="K112" s="164" t="n"/>
      <c r="L112" s="164" t="n"/>
      <c r="M112" s="164" t="n">
        <v>500</v>
      </c>
      <c r="N112" s="167" t="inlineStr">
        <is>
          <t>通过项目实施，建成钢架大棚58666㎡,分拣车间468㎡。项目建成后固定资产归李家村集体所有，通过租赁方式出租给企业发展果蔬种植，预计项目年收益率为4%，即每年收益20万元，通过就近务工、土地流转和发展生产等方式，带动辖区内农户62户208人（其中脱贫户7户22人）户均增加2500元以上。</t>
        </is>
      </c>
      <c r="O112" s="164" t="inlineStr">
        <is>
          <t>土地流转、带动务工就业、带动生产等</t>
        </is>
      </c>
      <c r="P112" s="164" t="n">
        <v>208</v>
      </c>
      <c r="Q112" s="164" t="inlineStr">
        <is>
          <t>否</t>
        </is>
      </c>
      <c r="R112" s="164" t="inlineStr">
        <is>
          <t>是</t>
        </is>
      </c>
      <c r="S112" s="164" t="inlineStr">
        <is>
          <t>否</t>
        </is>
      </c>
      <c r="T112" s="164" t="inlineStr">
        <is>
          <t>宣威市农业农村局</t>
        </is>
      </c>
      <c r="U112" s="164" t="inlineStr">
        <is>
          <t>东山镇人民政府</t>
        </is>
      </c>
      <c r="V112" s="164" t="inlineStr">
        <is>
          <t>是</t>
        </is>
      </c>
      <c r="W112" s="252" t="n">
        <v>46023</v>
      </c>
      <c r="X112" s="252" t="n">
        <v>46357</v>
      </c>
      <c r="Y112" s="164" t="inlineStr">
        <is>
          <t>同意入库</t>
        </is>
      </c>
      <c r="Z112" s="274" t="n"/>
    </row>
    <row r="113">
      <c r="A113" s="468" t="inlineStr">
        <is>
          <t>二、就业项目小计</t>
        </is>
      </c>
      <c r="B113" s="7" t="n"/>
      <c r="C113" s="7" t="n"/>
      <c r="D113" s="7" t="n"/>
      <c r="E113" s="7" t="n"/>
      <c r="F113" s="7" t="n"/>
      <c r="G113" s="7" t="n"/>
      <c r="H113" s="7" t="n"/>
      <c r="I113" s="22" t="n"/>
      <c r="J113" s="478">
        <f>K113+L113</f>
        <v/>
      </c>
      <c r="K113" s="478" t="n">
        <v>2802</v>
      </c>
      <c r="L113" s="349" t="n">
        <v>1490</v>
      </c>
      <c r="M113" s="575" t="n"/>
      <c r="N113" s="481" t="n"/>
      <c r="O113" s="7" t="n"/>
      <c r="P113" s="7" t="n"/>
      <c r="Q113" s="7" t="n"/>
      <c r="R113" s="7" t="n"/>
      <c r="S113" s="7" t="n"/>
      <c r="T113" s="7" t="n"/>
      <c r="U113" s="7" t="n"/>
      <c r="V113" s="7" t="n"/>
      <c r="W113" s="7" t="n"/>
      <c r="X113" s="7" t="n"/>
      <c r="Y113" s="7" t="n"/>
      <c r="Z113" s="22" t="n"/>
    </row>
    <row r="114" ht="409.5" customHeight="1" s="1">
      <c r="A114" s="209" t="n">
        <v>107</v>
      </c>
      <c r="B114" s="212" t="inlineStr">
        <is>
          <t>就业项目</t>
        </is>
      </c>
      <c r="C114" s="212" t="inlineStr">
        <is>
          <t>就业</t>
        </is>
      </c>
      <c r="D114" s="212" t="inlineStr">
        <is>
          <t>交通费补助</t>
        </is>
      </c>
      <c r="E114" s="212" t="inlineStr">
        <is>
          <t>2026年就业帮扶项目</t>
        </is>
      </c>
      <c r="F114" s="209" t="inlineStr">
        <is>
          <t>宣威市</t>
        </is>
      </c>
      <c r="G114" s="209" t="inlineStr">
        <is>
          <t>宣威市</t>
        </is>
      </c>
      <c r="H114" s="209" t="inlineStr">
        <is>
          <t>新建</t>
        </is>
      </c>
      <c r="I114" s="212" t="inlineStr">
        <is>
          <t>对难以转移就业的脱贫（含监测对象）的劳动力，开发为安置对象，按800元/人/月的标准发放岗位补贴；稳定就业3个月以上的脱贫劳动力（含监测对象），给予每人1000元的标准给予外出务工一次性交通补助；对企业新吸纳就业的脱贫劳动力，在3个月见习期内按规定参加技能培训并取得相应证书的，除给予培训费用补贴外，再给予脱贫劳动力每人每月1000元补助，安排企业 1000 元/人的培训费用；组织有培训意愿的脱贫人口及三类监测对象开展技能培训以及雨露计划+比亚迪就业培训。</t>
        </is>
      </c>
      <c r="J114" s="209">
        <f>K114+L114</f>
        <v/>
      </c>
      <c r="K114" s="209" t="n">
        <v>2802</v>
      </c>
      <c r="L114" s="209" t="n">
        <v>1490</v>
      </c>
      <c r="M114" s="209" t="n"/>
      <c r="N114" s="212" t="inlineStr">
        <is>
          <t>通过开展就业帮扶项目工作，促进就业帮扶车间吸纳脱贫劳动力（含监测对象）就近就业，促进脱贫人口及监测对象通过务工增加收入。</t>
        </is>
      </c>
      <c r="O114" s="212" t="inlineStr">
        <is>
          <t>就业务工</t>
        </is>
      </c>
      <c r="P114" s="230" t="n">
        <v>30000</v>
      </c>
      <c r="Q114" s="209" t="inlineStr">
        <is>
          <t>是</t>
        </is>
      </c>
      <c r="R114" s="209" t="inlineStr">
        <is>
          <t>否</t>
        </is>
      </c>
      <c r="S114" s="209" t="inlineStr">
        <is>
          <t>否</t>
        </is>
      </c>
      <c r="T114" s="212" t="inlineStr">
        <is>
          <t>宣威市人力资源和社会保障局</t>
        </is>
      </c>
      <c r="U114" s="212" t="inlineStr">
        <is>
          <t>宣威市人力资源和社会保障局</t>
        </is>
      </c>
      <c r="V114" s="230" t="inlineStr">
        <is>
          <t>是</t>
        </is>
      </c>
      <c r="W114" s="484" t="n">
        <v>46023</v>
      </c>
      <c r="X114" s="484" t="n">
        <v>46357</v>
      </c>
      <c r="Y114" s="464" t="inlineStr">
        <is>
          <t>同意入库</t>
        </is>
      </c>
      <c r="Z114" s="448" t="inlineStr">
        <is>
          <t>就业项目</t>
        </is>
      </c>
    </row>
    <row r="115">
      <c r="A115" s="468" t="inlineStr">
        <is>
          <t>三、乡村建设行动项目小计</t>
        </is>
      </c>
      <c r="B115" s="7" t="n"/>
      <c r="C115" s="7" t="n"/>
      <c r="D115" s="7" t="n"/>
      <c r="E115" s="7" t="n"/>
      <c r="F115" s="7" t="n"/>
      <c r="G115" s="7" t="n"/>
      <c r="H115" s="7" t="n"/>
      <c r="I115" s="22" t="n"/>
      <c r="J115" s="349">
        <f>SUM(J116:J167)</f>
        <v/>
      </c>
      <c r="K115" s="349">
        <f>SUM(K116:K167)</f>
        <v/>
      </c>
      <c r="L115" s="349">
        <f>SUM(L116:L167)</f>
        <v/>
      </c>
      <c r="M115" s="349">
        <f>SUM(M116:M167)</f>
        <v/>
      </c>
      <c r="N115" s="482" t="n"/>
      <c r="O115" s="7" t="n"/>
      <c r="P115" s="7" t="n"/>
      <c r="Q115" s="7" t="n"/>
      <c r="R115" s="7" t="n"/>
      <c r="S115" s="7" t="n"/>
      <c r="T115" s="7" t="n"/>
      <c r="U115" s="7" t="n"/>
      <c r="V115" s="7" t="n"/>
      <c r="W115" s="7" t="n"/>
      <c r="X115" s="7" t="n"/>
      <c r="Y115" s="7" t="n"/>
      <c r="Z115" s="22" t="n"/>
    </row>
    <row r="116" ht="134.25" customHeight="1" s="1">
      <c r="A116" s="209" t="n">
        <v>108</v>
      </c>
      <c r="B116" s="212" t="inlineStr">
        <is>
          <t>乡村建设行动</t>
        </is>
      </c>
      <c r="C116" s="212" t="inlineStr">
        <is>
          <t>农村基础设施</t>
        </is>
      </c>
      <c r="D116" s="212" t="inlineStr">
        <is>
          <t>农村供水保障设施建设</t>
        </is>
      </c>
      <c r="E116" s="212" t="inlineStr">
        <is>
          <t>2026年宣威市农村供水保障建设项目</t>
        </is>
      </c>
      <c r="F116" s="209" t="inlineStr">
        <is>
          <t>23个乡镇（街道）</t>
        </is>
      </c>
      <c r="G116" s="209" t="inlineStr">
        <is>
          <t>涉及行政村</t>
        </is>
      </c>
      <c r="H116" s="209" t="inlineStr">
        <is>
          <t>新建</t>
        </is>
      </c>
      <c r="I116" s="212" t="inlineStr">
        <is>
          <t>在23个乡镇（街道）规划建设饮水保障项目74件，主要进行新增供水设施建设和供水工程维修养护。（详见附件1-1）</t>
        </is>
      </c>
      <c r="J116" s="209" t="n">
        <v>1500</v>
      </c>
      <c r="K116" s="209" t="n">
        <v>1500</v>
      </c>
      <c r="L116" s="209" t="n"/>
      <c r="M116" s="209" t="n"/>
      <c r="N116" s="212" t="inlineStr">
        <is>
          <t>通过项目实施，解决91525人的饮水保障问题，群众满意度达90%以上。</t>
        </is>
      </c>
      <c r="O116" s="209" t="inlineStr">
        <is>
          <t>其他</t>
        </is>
      </c>
      <c r="P116" s="209" t="n">
        <v>91525</v>
      </c>
      <c r="Q116" s="209" t="inlineStr">
        <is>
          <t>否</t>
        </is>
      </c>
      <c r="R116" s="209" t="inlineStr">
        <is>
          <t>否</t>
        </is>
      </c>
      <c r="S116" s="209" t="inlineStr">
        <is>
          <t>否</t>
        </is>
      </c>
      <c r="T116" s="209" t="inlineStr">
        <is>
          <t>宣威市水务局</t>
        </is>
      </c>
      <c r="U116" s="209" t="inlineStr">
        <is>
          <t>23个乡镇（街道）</t>
        </is>
      </c>
      <c r="V116" s="209" t="inlineStr">
        <is>
          <t>是</t>
        </is>
      </c>
      <c r="W116" s="248" t="n">
        <v>46023</v>
      </c>
      <c r="X116" s="248" t="n">
        <v>46357</v>
      </c>
      <c r="Y116" s="464" t="inlineStr">
        <is>
          <t>同意入库</t>
        </is>
      </c>
      <c r="Z116" s="209" t="inlineStr">
        <is>
          <t>饮水保障</t>
        </is>
      </c>
    </row>
    <row r="117" ht="145.5" customHeight="1" s="1">
      <c r="A117" s="209" t="n">
        <v>109</v>
      </c>
      <c r="B117" s="9" t="inlineStr">
        <is>
          <t>乡村建设行动</t>
        </is>
      </c>
      <c r="C117" s="164" t="inlineStr">
        <is>
          <t>人居环境整治</t>
        </is>
      </c>
      <c r="D117" s="164" t="inlineStr">
        <is>
          <t>农村污水治理</t>
        </is>
      </c>
      <c r="E117" s="212" t="inlineStr">
        <is>
          <t>2026年宣威市农村生活污水治理项目</t>
        </is>
      </c>
      <c r="F117" s="209" t="inlineStr">
        <is>
          <t>16个乡镇（街道）</t>
        </is>
      </c>
      <c r="G117" s="209" t="inlineStr">
        <is>
          <t>涉及行政村</t>
        </is>
      </c>
      <c r="H117" s="209" t="inlineStr">
        <is>
          <t>新建</t>
        </is>
      </c>
      <c r="I117" s="212" t="inlineStr">
        <is>
          <t>在16个乡镇（街道）规划建设农村生活污水治理项目17件，主要进行农村生活污水收集治理。（详见附件1-2）</t>
        </is>
      </c>
      <c r="J117" s="209" t="n">
        <v>1143</v>
      </c>
      <c r="K117" s="209" t="n"/>
      <c r="L117" s="209" t="n">
        <v>1143</v>
      </c>
      <c r="M117" s="209" t="n"/>
      <c r="N117" s="212" t="inlineStr">
        <is>
          <t>通过建设后，有效解决项目实施所在地污水管网覆盖率低问题，受益人口1280人。进一步提升农村人居环境，群众满意度达90%以上。</t>
        </is>
      </c>
      <c r="O117" s="209" t="inlineStr">
        <is>
          <t>其他</t>
        </is>
      </c>
      <c r="P117" s="209" t="n">
        <v>17842</v>
      </c>
      <c r="Q117" s="209" t="inlineStr">
        <is>
          <t>否</t>
        </is>
      </c>
      <c r="R117" s="209" t="inlineStr">
        <is>
          <t>否</t>
        </is>
      </c>
      <c r="S117" s="209" t="inlineStr">
        <is>
          <t>否</t>
        </is>
      </c>
      <c r="T117" s="209" t="inlineStr">
        <is>
          <t>宣威市农业农村局</t>
        </is>
      </c>
      <c r="U117" s="209" t="inlineStr">
        <is>
          <t>16个乡镇（街道）</t>
        </is>
      </c>
      <c r="V117" s="209" t="inlineStr">
        <is>
          <t>是</t>
        </is>
      </c>
      <c r="W117" s="248" t="n">
        <v>46023</v>
      </c>
      <c r="X117" s="248" t="n">
        <v>46357</v>
      </c>
      <c r="Y117" s="464" t="inlineStr">
        <is>
          <t>同意入库</t>
        </is>
      </c>
      <c r="Z117" s="489" t="inlineStr">
        <is>
          <t>污水治理</t>
        </is>
      </c>
    </row>
    <row r="118" ht="145.5" customHeight="1" s="1">
      <c r="A118" s="209" t="n">
        <v>110</v>
      </c>
      <c r="B118" s="164" t="inlineStr">
        <is>
          <t>乡村建设行动</t>
        </is>
      </c>
      <c r="C118" s="164" t="inlineStr">
        <is>
          <t>人居环境整治</t>
        </is>
      </c>
      <c r="D118" s="164" t="inlineStr">
        <is>
          <t>村容村貌提升</t>
        </is>
      </c>
      <c r="E118" s="212" t="inlineStr">
        <is>
          <t>2026年宣威市农村人居环境整治提升项目</t>
        </is>
      </c>
      <c r="F118" s="209" t="inlineStr">
        <is>
          <t>16个乡镇（街道）</t>
        </is>
      </c>
      <c r="G118" s="209" t="inlineStr">
        <is>
          <t>涉及行政村</t>
        </is>
      </c>
      <c r="H118" s="209" t="inlineStr">
        <is>
          <t>新建</t>
        </is>
      </c>
      <c r="I118" s="212" t="inlineStr">
        <is>
          <t>在16个乡镇（街道）规划建设农村人居环境整治提升项目16件，主要对农村人居环境整治提升。（详见附件1-3）</t>
        </is>
      </c>
      <c r="J118" s="209" t="n">
        <v>1000</v>
      </c>
      <c r="K118" s="209" t="n"/>
      <c r="L118" s="209" t="n">
        <v>1000</v>
      </c>
      <c r="M118" s="209" t="n"/>
      <c r="N118" s="212" t="inlineStr">
        <is>
          <t>通过建设后，有效解决项目实施所在人居环境脏乱差问题，受益人口20176人。进一步提升农村人居环境，群众满意度达90%以上。</t>
        </is>
      </c>
      <c r="O118" s="209" t="inlineStr">
        <is>
          <t>其他</t>
        </is>
      </c>
      <c r="P118" s="209" t="n">
        <v>20176</v>
      </c>
      <c r="Q118" s="209" t="inlineStr">
        <is>
          <t>否</t>
        </is>
      </c>
      <c r="R118" s="209" t="inlineStr">
        <is>
          <t>否</t>
        </is>
      </c>
      <c r="S118" s="209" t="inlineStr">
        <is>
          <t>否</t>
        </is>
      </c>
      <c r="T118" s="209" t="inlineStr">
        <is>
          <t>宣威市农业农村局</t>
        </is>
      </c>
      <c r="U118" s="209" t="inlineStr">
        <is>
          <t>16个乡镇（街道）</t>
        </is>
      </c>
      <c r="V118" s="209" t="inlineStr">
        <is>
          <t>是</t>
        </is>
      </c>
      <c r="W118" s="248" t="n">
        <v>46023</v>
      </c>
      <c r="X118" s="248" t="n">
        <v>46357</v>
      </c>
      <c r="Y118" s="464" t="inlineStr">
        <is>
          <t>同意入库</t>
        </is>
      </c>
      <c r="Z118" s="489" t="inlineStr">
        <is>
          <t>人居环境</t>
        </is>
      </c>
    </row>
    <row r="119" ht="169.5" customHeight="1" s="1">
      <c r="A119" s="209" t="n">
        <v>111</v>
      </c>
      <c r="B119" s="469" t="inlineStr">
        <is>
          <t>乡村建设行动</t>
        </is>
      </c>
      <c r="C119" s="469" t="inlineStr">
        <is>
          <t>农村基础设施</t>
        </is>
      </c>
      <c r="D119" s="469" t="inlineStr">
        <is>
          <t>农村道路建设</t>
        </is>
      </c>
      <c r="E119" s="212" t="inlineStr">
        <is>
          <t>2026年宣威市较大自然村通村道路建设项目</t>
        </is>
      </c>
      <c r="F119" s="209" t="inlineStr">
        <is>
          <t>20个乡镇（街道）</t>
        </is>
      </c>
      <c r="G119" s="466" t="inlineStr">
        <is>
          <t>涉及行政村</t>
        </is>
      </c>
      <c r="H119" s="466" t="inlineStr">
        <is>
          <t>新建</t>
        </is>
      </c>
      <c r="I119" s="299" t="inlineStr">
        <is>
          <t>在20个乡镇（街道）规划建设农村人居环境整治提升项目20件，主要进行通自然村道路硬化、维修及配套实施建设。（详见附件1-4）</t>
        </is>
      </c>
      <c r="J119" s="209" t="n">
        <v>1500</v>
      </c>
      <c r="K119" s="209" t="n">
        <v>1500</v>
      </c>
      <c r="L119" s="209" t="n"/>
      <c r="M119" s="209" t="n"/>
      <c r="N119" s="299" t="inlineStr">
        <is>
          <t>通过建设后，有效解决项目实施所群众出行难问题，改善了辖区内农户出行难问题，受益人口59651人。进一步提升农村人居环境，群众满意度达90%以上。</t>
        </is>
      </c>
      <c r="O119" s="466" t="inlineStr">
        <is>
          <t>其他</t>
        </is>
      </c>
      <c r="P119" s="209" t="n">
        <v>59651</v>
      </c>
      <c r="Q119" s="466" t="inlineStr">
        <is>
          <t>否</t>
        </is>
      </c>
      <c r="R119" s="466" t="inlineStr">
        <is>
          <t>否</t>
        </is>
      </c>
      <c r="S119" s="466" t="inlineStr">
        <is>
          <t>否</t>
        </is>
      </c>
      <c r="T119" s="466" t="inlineStr">
        <is>
          <t>宣威市交通运输局</t>
        </is>
      </c>
      <c r="U119" s="209" t="inlineStr">
        <is>
          <t>19个乡镇（街道）</t>
        </is>
      </c>
      <c r="V119" s="466" t="inlineStr">
        <is>
          <t>是</t>
        </is>
      </c>
      <c r="W119" s="248" t="n">
        <v>46023</v>
      </c>
      <c r="X119" s="248" t="n">
        <v>46357</v>
      </c>
      <c r="Y119" s="490" t="inlineStr">
        <is>
          <t>同意入库</t>
        </is>
      </c>
      <c r="Z119" s="491" t="inlineStr">
        <is>
          <t>交通道路</t>
        </is>
      </c>
    </row>
    <row r="120" ht="306.75" customHeight="1" s="1">
      <c r="A120" s="209" t="n">
        <v>112</v>
      </c>
      <c r="B120" s="469" t="inlineStr">
        <is>
          <t>乡村建设行动</t>
        </is>
      </c>
      <c r="C120" s="469" t="inlineStr">
        <is>
          <t>农村基础设施</t>
        </is>
      </c>
      <c r="D120" s="469" t="inlineStr">
        <is>
          <t>农村道路建设</t>
        </is>
      </c>
      <c r="E120" s="356" t="inlineStr">
        <is>
          <t>宣威市龙潭镇2026年以工代赈项目</t>
        </is>
      </c>
      <c r="F120" s="349" t="inlineStr">
        <is>
          <t>龙潭镇</t>
        </is>
      </c>
      <c r="G120" s="349" t="inlineStr">
        <is>
          <t>上格村</t>
        </is>
      </c>
      <c r="H120" s="349" t="inlineStr">
        <is>
          <t>新建</t>
        </is>
      </c>
      <c r="I120" s="299" t="inlineStr">
        <is>
          <t>硬化道路5.6公里，路面宽4.5米。</t>
        </is>
      </c>
      <c r="J120" s="209" t="n">
        <v>350</v>
      </c>
      <c r="K120" s="209" t="n">
        <v>350</v>
      </c>
      <c r="L120" s="209" t="n"/>
      <c r="M120" s="209" t="n"/>
      <c r="N120" s="356" t="inlineStr">
        <is>
          <t>预计带动当地各类务工群众就业240人，其中：返乡农民工8人、未就业退役军人7人、防止返贫监测对象81人、脱贫人口（含易地搬迁脱贫人口）144人。发放劳务报酬占中央资金比例的50%，人均增收1.52万元。项目建成后，设置公益性岗位1个，预计每年发放工资0.5万元。</t>
        </is>
      </c>
      <c r="O120" s="349" t="inlineStr">
        <is>
          <t>其他</t>
        </is>
      </c>
      <c r="P120" s="209" t="n">
        <v>240</v>
      </c>
      <c r="Q120" s="349" t="inlineStr">
        <is>
          <t>否</t>
        </is>
      </c>
      <c r="R120" s="349" t="inlineStr">
        <is>
          <t>否</t>
        </is>
      </c>
      <c r="S120" s="349" t="inlineStr">
        <is>
          <t>否</t>
        </is>
      </c>
      <c r="T120" s="349" t="inlineStr">
        <is>
          <t>宣威市发展和改革局</t>
        </is>
      </c>
      <c r="U120" s="349" t="inlineStr">
        <is>
          <t>龙潭镇人民政府</t>
        </is>
      </c>
      <c r="V120" s="349" t="inlineStr">
        <is>
          <t>是</t>
        </is>
      </c>
      <c r="W120" s="248" t="n">
        <v>46023</v>
      </c>
      <c r="X120" s="248" t="n">
        <v>46357</v>
      </c>
      <c r="Y120" s="492" t="inlineStr">
        <is>
          <t>同意入库</t>
        </is>
      </c>
      <c r="Z120" s="493" t="inlineStr">
        <is>
          <t>以工代赈</t>
        </is>
      </c>
    </row>
    <row r="121" ht="295.5" customHeight="1" s="1">
      <c r="A121" s="209" t="n">
        <v>113</v>
      </c>
      <c r="B121" s="469" t="inlineStr">
        <is>
          <t>乡村建设行动</t>
        </is>
      </c>
      <c r="C121" s="469" t="inlineStr">
        <is>
          <t>农村基础设施</t>
        </is>
      </c>
      <c r="D121" s="469" t="inlineStr">
        <is>
          <t>农村道路建设</t>
        </is>
      </c>
      <c r="E121" s="356" t="inlineStr">
        <is>
          <t>宣威市阿都乡2026年以工代赈项目</t>
        </is>
      </c>
      <c r="F121" s="349" t="inlineStr">
        <is>
          <t>阿都乡</t>
        </is>
      </c>
      <c r="G121" s="349" t="inlineStr">
        <is>
          <t>合庆村</t>
        </is>
      </c>
      <c r="H121" s="349" t="inlineStr">
        <is>
          <t>新建</t>
        </is>
      </c>
      <c r="I121" s="299" t="inlineStr">
        <is>
          <t>硬化道路6.64千米，混凝土路面宽4.5米，及护栏2.2千米，挡土墙635立方米、涵洞15道等附属设施。</t>
        </is>
      </c>
      <c r="J121" s="209" t="n">
        <v>378</v>
      </c>
      <c r="K121" s="209" t="n">
        <v>378</v>
      </c>
      <c r="L121" s="209" t="n"/>
      <c r="M121" s="209" t="n"/>
      <c r="N121" s="356" t="inlineStr">
        <is>
          <t>预计带动当地各类务工群众就业130人，其中：返乡农民工74人，未就业退役军人4人、脱贫户40人、防返监测对象2人、其他人员10人。发放劳务报酬占中央资金比例的51%，人均增收1.5万元。项目建成后，设置公益性岗位1个，预计每年发放工资0.96万元。</t>
        </is>
      </c>
      <c r="O121" s="349" t="inlineStr">
        <is>
          <t>其他</t>
        </is>
      </c>
      <c r="P121" s="209" t="n">
        <v>130</v>
      </c>
      <c r="Q121" s="349" t="inlineStr">
        <is>
          <t>否</t>
        </is>
      </c>
      <c r="R121" s="349" t="inlineStr">
        <is>
          <t>否</t>
        </is>
      </c>
      <c r="S121" s="349" t="inlineStr">
        <is>
          <t>否</t>
        </is>
      </c>
      <c r="T121" s="349" t="inlineStr">
        <is>
          <t>宣威市发展和改革局</t>
        </is>
      </c>
      <c r="U121" s="349" t="inlineStr">
        <is>
          <t>阿都乡人民政府</t>
        </is>
      </c>
      <c r="V121" s="349" t="inlineStr">
        <is>
          <t>是</t>
        </is>
      </c>
      <c r="W121" s="248" t="n">
        <v>46023</v>
      </c>
      <c r="X121" s="248" t="n">
        <v>46357</v>
      </c>
      <c r="Y121" s="492" t="inlineStr">
        <is>
          <t>同意入库</t>
        </is>
      </c>
      <c r="Z121" s="493" t="inlineStr">
        <is>
          <t>以工代赈</t>
        </is>
      </c>
    </row>
    <row r="122" ht="409.5" customHeight="1" s="1">
      <c r="A122" s="209" t="n">
        <v>114</v>
      </c>
      <c r="B122" s="299" t="inlineStr">
        <is>
          <t>乡村建设行动</t>
        </is>
      </c>
      <c r="C122" s="299" t="inlineStr">
        <is>
          <t>农村基础设施建设</t>
        </is>
      </c>
      <c r="D122" s="299" t="inlineStr">
        <is>
          <t>农村道路建设</t>
        </is>
      </c>
      <c r="E122" s="299" t="inlineStr">
        <is>
          <t>杨柳镇可渡村农村人居环境整治项目</t>
        </is>
      </c>
      <c r="F122" s="299" t="inlineStr">
        <is>
          <t>杨柳镇</t>
        </is>
      </c>
      <c r="G122" s="299" t="inlineStr">
        <is>
          <t>可渡村</t>
        </is>
      </c>
      <c r="H122" s="466" t="inlineStr">
        <is>
          <t>新建</t>
        </is>
      </c>
      <c r="I122" s="299" t="inlineStr">
        <is>
          <t>共投入衔接资金500万元，在杨柳镇可渡村荷花传统古村落实施人居环境提升项目，建设内容如下：一、人居环境整治提升项目，共投资270万元，其中：1.新建安装300mm污水管500米，单价400元/米，投资20万元；2.传统民居保护（瓦屋面及外立面改造）1800㎡，单价600元/㎡，投资108万元；3.圈舍拆除及整治1750㎡，单价400元/㎡，投资70万元；4.三堆变三园3600㎡，单价200元/㎡，投资72万元。二、基础设施补短板项目，共投资230万元，其中：1.支砌毛石挡墙2000m³，单价400元/m³，投资80万元；2.新建入户通道（石板路）2500㎡，单价400元/㎡，投资100万元；3.新建石材安全防护栏500米，单价1000元/米，投资50万元。</t>
        </is>
      </c>
      <c r="J122" s="466" t="n">
        <v>500</v>
      </c>
      <c r="K122" s="466" t="n"/>
      <c r="L122" s="466" t="n">
        <v>500</v>
      </c>
      <c r="M122" s="466" t="n"/>
      <c r="N122" s="299" t="inlineStr">
        <is>
          <t>通过项目建设，进一步完善荷花村基础设施建设，促进荷花村旅居产业发展和人居环境提升。有利于荷花村深入挖掘旅游文化，凭借独特的气候环境和民俗风情，依托传统古村落以及历史文化古迹，着力打造农文旅融合、环境优美的旅居村。通过项目实施,改善荷花村及周边380户1500人生产生活和出行条件，建成宜居宜业的和美乡村。</t>
        </is>
      </c>
      <c r="O122" s="299" t="inlineStr">
        <is>
          <t>其它</t>
        </is>
      </c>
      <c r="P122" s="299" t="n">
        <v>1500</v>
      </c>
      <c r="Q122" s="299" t="inlineStr">
        <is>
          <t>否</t>
        </is>
      </c>
      <c r="R122" s="299" t="inlineStr">
        <is>
          <t>否</t>
        </is>
      </c>
      <c r="S122" s="299" t="inlineStr">
        <is>
          <t>否</t>
        </is>
      </c>
      <c r="T122" s="299" t="inlineStr">
        <is>
          <t>宣威市农业农村局</t>
        </is>
      </c>
      <c r="U122" s="299" t="inlineStr">
        <is>
          <t>杨柳镇人民政府</t>
        </is>
      </c>
      <c r="V122" s="299" t="inlineStr">
        <is>
          <t>是</t>
        </is>
      </c>
      <c r="W122" s="485" t="n">
        <v>46023</v>
      </c>
      <c r="X122" s="485" t="n">
        <v>46357</v>
      </c>
      <c r="Y122" s="464" t="n"/>
      <c r="Z122" s="466" t="inlineStr">
        <is>
          <t>农村基础设施补短建设项目</t>
        </is>
      </c>
    </row>
    <row r="123" ht="409.5" customHeight="1" s="1">
      <c r="A123" s="209" t="n">
        <v>115</v>
      </c>
      <c r="B123" s="299" t="inlineStr">
        <is>
          <t>乡村建设行动</t>
        </is>
      </c>
      <c r="C123" s="299" t="inlineStr">
        <is>
          <t>人居环境整治</t>
        </is>
      </c>
      <c r="D123" s="299" t="inlineStr">
        <is>
          <t>农村污水治理</t>
        </is>
      </c>
      <c r="E123" s="299" t="inlineStr">
        <is>
          <t>普立乡攀枝戛冲子头人居环境整治项目</t>
        </is>
      </c>
      <c r="F123" s="466" t="inlineStr">
        <is>
          <t>普立乡</t>
        </is>
      </c>
      <c r="G123" s="466" t="inlineStr">
        <is>
          <t>攀枝戛村</t>
        </is>
      </c>
      <c r="H123" s="466" t="inlineStr">
        <is>
          <t>新建</t>
        </is>
      </c>
      <c r="I123" s="299" t="inlineStr">
        <is>
          <t>（1）投资100万元。新建DN200钢带波纹管246米、DN300钢带波纹管318米、PE110污水支管238米，新建检查井30个，大三格40立方化粪池1个及购置垃圾收纳设备。
（2）投资150万元。村内道路硬化（含开挖回填）11540平方米，单价130每平方米。
（3）投资50万元进行人居环境整治。其中：投入30万元拆除残垣断壁3000平方米，单价100元每平方米；投入20万元三堆整治3400平方米，单价60元每平方米.</t>
        </is>
      </c>
      <c r="J123" s="209" t="n">
        <v>300</v>
      </c>
      <c r="K123" s="209" t="n"/>
      <c r="L123" s="209" t="n">
        <v>300</v>
      </c>
      <c r="M123" s="209" t="n"/>
      <c r="N123" s="299" t="inlineStr">
        <is>
          <t>通过项目实施，解决了攀枝戛冲子头73户281人两污处理排放和出行困难的问题，人居环境得到了很大提升，村民生产生活条件得到了很大改善，有效提升村民的幸福感、获得感。</t>
        </is>
      </c>
      <c r="O123" s="466" t="inlineStr">
        <is>
          <t>其它</t>
        </is>
      </c>
      <c r="P123" s="209" t="n">
        <v>281</v>
      </c>
      <c r="Q123" s="466" t="inlineStr">
        <is>
          <t>否</t>
        </is>
      </c>
      <c r="R123" s="466" t="inlineStr">
        <is>
          <t>否</t>
        </is>
      </c>
      <c r="S123" s="466" t="inlineStr">
        <is>
          <t>否</t>
        </is>
      </c>
      <c r="T123" s="466" t="inlineStr">
        <is>
          <t>宣威市农业农村局</t>
        </is>
      </c>
      <c r="U123" s="466" t="inlineStr">
        <is>
          <t>普立乡人民政府</t>
        </is>
      </c>
      <c r="V123" s="466" t="inlineStr">
        <is>
          <t>是</t>
        </is>
      </c>
      <c r="W123" s="248" t="n">
        <v>46023</v>
      </c>
      <c r="X123" s="248" t="n">
        <v>46357</v>
      </c>
      <c r="Y123" s="490" t="inlineStr">
        <is>
          <t>同意入库</t>
        </is>
      </c>
      <c r="Z123" s="466" t="inlineStr">
        <is>
          <t>农村基础设施补短建设项目</t>
        </is>
      </c>
    </row>
    <row r="124" ht="409.5" customHeight="1" s="1">
      <c r="A124" s="209" t="n">
        <v>116</v>
      </c>
      <c r="B124" s="466" t="inlineStr">
        <is>
          <t>乡村建设行动</t>
        </is>
      </c>
      <c r="C124" s="466" t="inlineStr">
        <is>
          <t>基础设施建设</t>
        </is>
      </c>
      <c r="D124" s="299" t="inlineStr">
        <is>
          <t>道路建设</t>
        </is>
      </c>
      <c r="E124" s="299" t="inlineStr">
        <is>
          <t>阿都乡阿都村委会道路硬化项目</t>
        </is>
      </c>
      <c r="F124" s="466" t="inlineStr">
        <is>
          <t>阿都乡</t>
        </is>
      </c>
      <c r="G124" s="466" t="inlineStr">
        <is>
          <t>阿都村</t>
        </is>
      </c>
      <c r="H124" s="466" t="inlineStr">
        <is>
          <t>新建</t>
        </is>
      </c>
      <c r="I124" s="299" t="inlineStr">
        <is>
          <t>投入资金 260万元，建设内容包含：                                                               1、半坡自然村：投入资金170万元。①硬化道路13370㎡，长3820m，宽3.5m，厚0.2m，C30混凝土浇筑，120元/㎡，投入资金概算160.4万元。②铺设φ1000排洪管30米，800元/m，投入资金概算2.4万元，③支砌“一字墙”40m³，350元/立方米，投入资金概算1.4万元，④浇筑片石混凝土挡墙120m³，480元/m³， 投入资金概算5.8万元。                                               2、大坪子自然村： 投入资金90万元。①支砌毛石挡墙1110m³，350元/m³；投入资金概算39万元。②硬化村内道路3300㎡，120元/㎡；投入资金概算39万元，③安装安全防护栏50米，600元/m，投入资金概算3万元；④红砖支砌挡土墙500㎡，单价160元/㎡，投入资金概算8万元。</t>
        </is>
      </c>
      <c r="J124" s="209" t="n">
        <v>260</v>
      </c>
      <c r="K124" s="209" t="n">
        <v>260</v>
      </c>
      <c r="L124" s="209" t="n"/>
      <c r="M124" s="209" t="n"/>
      <c r="N124" s="299" t="inlineStr">
        <is>
          <t>项目建成后，解决群众出行困难、人居环境明显改善，提升群众的获得感、幸福感，受益农户159户601人，其中脱贫户和三类监测对象17户43人。</t>
        </is>
      </c>
      <c r="O124" s="466" t="inlineStr">
        <is>
          <t>其他</t>
        </is>
      </c>
      <c r="P124" s="209" t="n">
        <v>601</v>
      </c>
      <c r="Q124" s="466" t="inlineStr">
        <is>
          <t>否</t>
        </is>
      </c>
      <c r="R124" s="466" t="inlineStr">
        <is>
          <t>否</t>
        </is>
      </c>
      <c r="S124" s="466" t="inlineStr">
        <is>
          <t>否</t>
        </is>
      </c>
      <c r="T124" s="466" t="inlineStr">
        <is>
          <t>宣威市农业农村局</t>
        </is>
      </c>
      <c r="U124" s="466" t="inlineStr">
        <is>
          <t>阿都乡人民政府</t>
        </is>
      </c>
      <c r="V124" s="466" t="inlineStr">
        <is>
          <t>是</t>
        </is>
      </c>
      <c r="W124" s="248" t="n">
        <v>46023</v>
      </c>
      <c r="X124" s="248" t="n">
        <v>46357</v>
      </c>
      <c r="Y124" s="490" t="inlineStr">
        <is>
          <t>同意入库</t>
        </is>
      </c>
      <c r="Z124" s="466" t="inlineStr">
        <is>
          <t>农村基础设施补短建设项目</t>
        </is>
      </c>
    </row>
    <row r="125" ht="409.5" customHeight="1" s="1">
      <c r="A125" s="209" t="n">
        <v>117</v>
      </c>
      <c r="B125" s="466" t="inlineStr">
        <is>
          <t>乡村建设行动</t>
        </is>
      </c>
      <c r="C125" s="466" t="inlineStr">
        <is>
          <t>农村基础设施</t>
        </is>
      </c>
      <c r="D125" s="466" t="inlineStr">
        <is>
          <t>其他</t>
        </is>
      </c>
      <c r="E125" s="466" t="inlineStr">
        <is>
          <t>复兴街道十里铺社区基础设施配套建设项目二期</t>
        </is>
      </c>
      <c r="F125" s="466" t="inlineStr">
        <is>
          <t>复兴街道</t>
        </is>
      </c>
      <c r="G125" s="466" t="inlineStr">
        <is>
          <t>十里铺社区</t>
        </is>
      </c>
      <c r="H125" s="466" t="inlineStr">
        <is>
          <t>新建</t>
        </is>
      </c>
      <c r="I125" s="299" t="inlineStr">
        <is>
          <t>在复兴街道十里铺社区投入200万元实施基础设施配套建设项目二期，建设内容：
1.投入53万元，建设毛石挡土墙长425米，高3米，宽1.6米，合计2040立方米，综合单价260元/立方米；
2.投入67万元，硬化人行道2400米，宽2米，约4800平方米，综合单价140元/平方米；
3.投入80万元，建设排污管路，包括￠600钢带波纹管1800米，单价240元/米，约43万元。￠250钢带波纹管长2400米，单价140元/米，约33万元。建设重型污水检查井￠700，共80座，单价500元/座，约4万元。</t>
        </is>
      </c>
      <c r="J125" s="209" t="n">
        <v>200</v>
      </c>
      <c r="K125" s="209" t="n"/>
      <c r="L125" s="209" t="n">
        <v>200</v>
      </c>
      <c r="M125" s="209" t="n"/>
      <c r="N125" s="466" t="inlineStr">
        <is>
          <t>项目建成，由十里铺社区管理使用，能有效解决十里铺社区3组100户385人的生产、生活和出行问题，夯实社区居民生活保障基础，提升人居环境和群众满意度。</t>
        </is>
      </c>
      <c r="O125" s="466" t="inlineStr">
        <is>
          <t>其他</t>
        </is>
      </c>
      <c r="P125" s="209" t="n">
        <v>385</v>
      </c>
      <c r="Q125" s="466" t="inlineStr">
        <is>
          <t>否</t>
        </is>
      </c>
      <c r="R125" s="466" t="inlineStr">
        <is>
          <t>否</t>
        </is>
      </c>
      <c r="S125" s="466" t="inlineStr">
        <is>
          <t>否</t>
        </is>
      </c>
      <c r="T125" s="466" t="inlineStr">
        <is>
          <t>宣威市农业农村局</t>
        </is>
      </c>
      <c r="U125" s="466" t="inlineStr">
        <is>
          <t>复兴街道办事处</t>
        </is>
      </c>
      <c r="V125" s="466" t="inlineStr">
        <is>
          <t>是</t>
        </is>
      </c>
      <c r="W125" s="248" t="n">
        <v>46023</v>
      </c>
      <c r="X125" s="248" t="n">
        <v>46357</v>
      </c>
      <c r="Y125" s="490" t="inlineStr">
        <is>
          <t>同意入库</t>
        </is>
      </c>
      <c r="Z125" s="466" t="inlineStr">
        <is>
          <t>农村基础设施补短建设项目</t>
        </is>
      </c>
    </row>
    <row r="126" ht="246.75" customHeight="1" s="1">
      <c r="A126" s="209" t="n">
        <v>118</v>
      </c>
      <c r="B126" s="466" t="inlineStr">
        <is>
          <t>乡村建设行动</t>
        </is>
      </c>
      <c r="C126" s="299" t="inlineStr">
        <is>
          <t>农村基础设施</t>
        </is>
      </c>
      <c r="D126" s="299" t="inlineStr">
        <is>
          <t>农村道路建设（通村路、通户路、小型桥梁等）</t>
        </is>
      </c>
      <c r="E126" s="299" t="inlineStr">
        <is>
          <t>普立乡通村道路硬化项目</t>
        </is>
      </c>
      <c r="F126" s="466" t="inlineStr">
        <is>
          <t>普立乡</t>
        </is>
      </c>
      <c r="G126" s="466" t="inlineStr">
        <is>
          <t>卡乌等村</t>
        </is>
      </c>
      <c r="H126" s="466" t="inlineStr">
        <is>
          <t>新建</t>
        </is>
      </c>
      <c r="I126" s="299" t="inlineStr">
        <is>
          <t>投资100万元在普立卡乌等村实施通村道路建设，包括：
1.投资77.5万元硬化村内道路6020平方米，单价130元/平方米（含道路开挖、土方回填等）；
2.投资22.5万元修建挡墙703立方米，单价320元/立方米。</t>
        </is>
      </c>
      <c r="J126" s="209" t="n">
        <v>100</v>
      </c>
      <c r="K126" s="209" t="n">
        <v>100</v>
      </c>
      <c r="L126" s="209" t="n"/>
      <c r="M126" s="209" t="n"/>
      <c r="N126" s="299" t="inlineStr">
        <is>
          <t>通过项目实施，硬化卡乌等村通村道路6020平方米，产权归村集体所有，进一步完善了基础设施，改善村民生产和出行条件，惠及农户135户516人，其中涉及收益脱贫户3户10人，监测户1户5人。</t>
        </is>
      </c>
      <c r="O126" s="466" t="inlineStr">
        <is>
          <t>其他</t>
        </is>
      </c>
      <c r="P126" s="209" t="n">
        <v>516</v>
      </c>
      <c r="Q126" s="466" t="inlineStr">
        <is>
          <t>否</t>
        </is>
      </c>
      <c r="R126" s="466" t="inlineStr">
        <is>
          <t>否</t>
        </is>
      </c>
      <c r="S126" s="466" t="inlineStr">
        <is>
          <t>否</t>
        </is>
      </c>
      <c r="T126" s="466" t="inlineStr">
        <is>
          <t>宣威市农业农村局</t>
        </is>
      </c>
      <c r="U126" s="466" t="inlineStr">
        <is>
          <t>普立乡人民政府</t>
        </is>
      </c>
      <c r="V126" s="466" t="inlineStr">
        <is>
          <t>是</t>
        </is>
      </c>
      <c r="W126" s="248" t="n">
        <v>46023</v>
      </c>
      <c r="X126" s="248" t="n">
        <v>46357</v>
      </c>
      <c r="Y126" s="490" t="inlineStr">
        <is>
          <t>同意入库</t>
        </is>
      </c>
      <c r="Z126" s="466" t="inlineStr">
        <is>
          <t>农村基础设施补短建设项目</t>
        </is>
      </c>
    </row>
    <row r="127" ht="409.5" customHeight="1" s="1">
      <c r="A127" s="209" t="n">
        <v>119</v>
      </c>
      <c r="B127" s="466" t="inlineStr">
        <is>
          <t>乡村建设行动</t>
        </is>
      </c>
      <c r="C127" s="466" t="inlineStr">
        <is>
          <t>农村基础
设施</t>
        </is>
      </c>
      <c r="D127" s="299" t="inlineStr">
        <is>
          <t>农村道
路建设</t>
        </is>
      </c>
      <c r="E127" s="299" t="inlineStr">
        <is>
          <t>田坝镇自然村基础设施提升项目</t>
        </is>
      </c>
      <c r="F127" s="466" t="inlineStr">
        <is>
          <t>田坝镇</t>
        </is>
      </c>
      <c r="G127" s="466" t="inlineStr">
        <is>
          <t>田坝村、风景村、新发村</t>
        </is>
      </c>
      <c r="H127" s="466" t="inlineStr">
        <is>
          <t>新建</t>
        </is>
      </c>
      <c r="I127" s="299" t="inlineStr">
        <is>
          <t>投入100万元，在田坝村、风景村、新发村进行村内基础设施提升，主要建设内容：
  一、投入28万元，在风景村宁家自然村内实施道路硬化项目，建设内容为：1.投入21.39万元，新修硬化道路1645平方米（长470米，宽3.5米，厚0.2米，包括路段纵坡降低，陡坡土方开挖、路基找平、碎石碾压，硬化等），单价130元/平方米；2.投入5.4万元，硬化村内道路600平方米（长200米，宽3米，厚0.2米）单价90元/平方米。3.投入1.11万元，支砌挡墙34立方米（长8.5米，高4米，宽1米），单价330元/立方米。
  二、投入47万元，在新发村发肢脉自然村实施农村基础设施补短项目，建设内容： 1.投入32.55万元，新修硬化道路2170平方米（长620米，宽3.5米，厚0.2米，包括路段纵坡降低，陡坡土方开挖、填方、路基找平、碾压、硬化等），单价150元/平方米；2.投入7.92万元，支砌挡墙240立方米（长60米，宽0.8米，高5米），单价330元/平方米；3.投入6.53万元，硬化村内道路725平方米，（长180米、宽4米，厚0.2米），单价90元/平方米。
  三、投入25万元，在田坝村四组实施基础设施补短项目，建设内容为：1.投入18.37万元，道路设施建设：硬化道路及部分路段白改黑1837平方米（硬化道路厚0.2米，白改黑厚7cm），单价100元/平方米；2.投入6.63万元实施农村污水收集处理，铺设200mm波纹排污管道310米，160元/米；铺设160mm波纹排污管道115米，140元/米；4个沉井1立方米（长1米，宽1米，高1米），125元/个。</t>
        </is>
      </c>
      <c r="J127" s="209" t="n">
        <v>100</v>
      </c>
      <c r="K127" s="209" t="n">
        <v>100</v>
      </c>
      <c r="L127" s="209" t="n"/>
      <c r="M127" s="209" t="n"/>
      <c r="N127" s="299" t="inlineStr">
        <is>
          <t>通过在田坝村、风景村、新发村硬化道路约5652平方米，挡墙274立方米，污水主管道管道310米，副管道管道115米，4个沉井等项目建设，有效的解决了3个村的出行问题，提升了3个自然村的人居环境，改变了村容村貌。有效提升村民的幸福感、获得感。建成后产权归田坝村集体所有，涉及农户260户544人（其中脱贫户21户65人，“三类监测对象”6户13人）的生产条件和出行条件。</t>
        </is>
      </c>
      <c r="O127" s="466" t="inlineStr">
        <is>
          <t>其他</t>
        </is>
      </c>
      <c r="P127" s="209" t="n">
        <v>544</v>
      </c>
      <c r="Q127" s="466" t="inlineStr">
        <is>
          <t>否</t>
        </is>
      </c>
      <c r="R127" s="466" t="inlineStr">
        <is>
          <t>否</t>
        </is>
      </c>
      <c r="S127" s="466" t="inlineStr">
        <is>
          <t>否</t>
        </is>
      </c>
      <c r="T127" s="466" t="inlineStr">
        <is>
          <t>宣威市农业农村局</t>
        </is>
      </c>
      <c r="U127" s="466" t="inlineStr">
        <is>
          <t>田坝镇人民政府</t>
        </is>
      </c>
      <c r="V127" s="466" t="inlineStr">
        <is>
          <t>是</t>
        </is>
      </c>
      <c r="W127" s="248" t="n">
        <v>46023</v>
      </c>
      <c r="X127" s="248" t="n">
        <v>46357</v>
      </c>
      <c r="Y127" s="490" t="inlineStr">
        <is>
          <t>同意入库</t>
        </is>
      </c>
      <c r="Z127" s="466" t="inlineStr">
        <is>
          <t>农村基础设施补短建设项目</t>
        </is>
      </c>
    </row>
    <row r="128" ht="312" customHeight="1" s="1">
      <c r="A128" s="209" t="n">
        <v>120</v>
      </c>
      <c r="B128" s="466" t="inlineStr">
        <is>
          <t>乡村建设行动</t>
        </is>
      </c>
      <c r="C128" s="299" t="inlineStr">
        <is>
          <t>人居环境整治</t>
        </is>
      </c>
      <c r="D128" s="299" t="inlineStr">
        <is>
          <t>农村污水治理</t>
        </is>
      </c>
      <c r="E128" s="299" t="inlineStr">
        <is>
          <t>热水镇吉科村人居环境提升项目</t>
        </is>
      </c>
      <c r="F128" s="466" t="inlineStr">
        <is>
          <t>热水镇</t>
        </is>
      </c>
      <c r="G128" s="466" t="inlineStr">
        <is>
          <t>吉科村</t>
        </is>
      </c>
      <c r="H128" s="466" t="inlineStr">
        <is>
          <t>新建</t>
        </is>
      </c>
      <c r="I128" s="212" t="inlineStr">
        <is>
          <t>1、投资14.4万元安装直径300波纹管1200m，单价400元/m；2、投资2万元建设3个12m³化粪池；3、投资3万元建设20个污水检查井；4、投资12万元浇筑污水沟1000m，含地板开挖和回填，单价120元/m；6、投资15万元安装100户分支管1500m，单价100元/m。</t>
        </is>
      </c>
      <c r="J128" s="209" t="n">
        <v>80</v>
      </c>
      <c r="K128" s="209" t="n">
        <v>80</v>
      </c>
      <c r="L128" s="209" t="n"/>
      <c r="M128" s="209" t="n"/>
      <c r="N128" s="299" t="inlineStr">
        <is>
          <t>通过项目实施，有效解决了130 户670人污水排放问题，受益群众满意度90%以上，切实增强群众幸福感、安全感。</t>
        </is>
      </c>
      <c r="O128" s="466" t="inlineStr">
        <is>
          <t>其他</t>
        </is>
      </c>
      <c r="P128" s="209" t="n">
        <v>670</v>
      </c>
      <c r="Q128" s="466" t="inlineStr">
        <is>
          <t>否</t>
        </is>
      </c>
      <c r="R128" s="466" t="inlineStr">
        <is>
          <t>否</t>
        </is>
      </c>
      <c r="S128" s="466" t="inlineStr">
        <is>
          <t>否</t>
        </is>
      </c>
      <c r="T128" s="466" t="inlineStr">
        <is>
          <t>宣威市农业农村局</t>
        </is>
      </c>
      <c r="U128" s="466" t="inlineStr">
        <is>
          <t>热水镇人民政府</t>
        </is>
      </c>
      <c r="V128" s="466" t="inlineStr">
        <is>
          <t>是</t>
        </is>
      </c>
      <c r="W128" s="248" t="n">
        <v>46023</v>
      </c>
      <c r="X128" s="248" t="n">
        <v>46357</v>
      </c>
      <c r="Y128" s="490" t="inlineStr">
        <is>
          <t>同意入库</t>
        </is>
      </c>
      <c r="Z128" s="466" t="inlineStr">
        <is>
          <t>农村基础设施补短建设项目</t>
        </is>
      </c>
    </row>
    <row r="129" ht="323.25" customHeight="1" s="1">
      <c r="A129" s="209" t="n">
        <v>121</v>
      </c>
      <c r="B129" s="466" t="inlineStr">
        <is>
          <t>乡村建设行动</t>
        </is>
      </c>
      <c r="C129" s="299" t="inlineStr">
        <is>
          <t>农村基础设施</t>
        </is>
      </c>
      <c r="D129" s="299" t="inlineStr">
        <is>
          <t>农村道路建设</t>
        </is>
      </c>
      <c r="E129" s="299" t="inlineStr">
        <is>
          <t>宣威市西宁街道靖外村委会王家沟村基础设施补短建设项目</t>
        </is>
      </c>
      <c r="F129" s="466" t="inlineStr">
        <is>
          <t>西宁街道</t>
        </is>
      </c>
      <c r="G129" s="466" t="inlineStr">
        <is>
          <t>靖外村</t>
        </is>
      </c>
      <c r="H129" s="466" t="inlineStr">
        <is>
          <t>新建</t>
        </is>
      </c>
      <c r="I129" s="212" t="inlineStr">
        <is>
          <t>1.投资52.7万元，村内路面为C30混凝土路面（含路基开挖、碾压找平）1条长1097.92m，平均宽4m，4391.67m²，单价120元/m²。
   2.投资27.3万元，片石混凝土挡土墙采用C30混凝土现浇（含基础开挖、回填），长260m，底宽1.5m，口宽0.6m，682.5m³，单价400元/m³。</t>
        </is>
      </c>
      <c r="J129" s="209" t="n">
        <v>80</v>
      </c>
      <c r="K129" s="209" t="n">
        <v>80</v>
      </c>
      <c r="L129" s="209" t="n"/>
      <c r="M129" s="209" t="n"/>
      <c r="N129" s="299" t="inlineStr">
        <is>
          <t>通过宣威市宁街道靖外村委会王家沟村基础设施补短建设项目的实施，项目将显著改善达60户252人(其中：脱贫户11户23人)，受益群众的满意度达到90%以上。</t>
        </is>
      </c>
      <c r="O129" s="466" t="inlineStr">
        <is>
          <t>其他</t>
        </is>
      </c>
      <c r="P129" s="209" t="n">
        <v>252</v>
      </c>
      <c r="Q129" s="466" t="inlineStr">
        <is>
          <t>否</t>
        </is>
      </c>
      <c r="R129" s="466" t="inlineStr">
        <is>
          <t>否</t>
        </is>
      </c>
      <c r="S129" s="466" t="inlineStr">
        <is>
          <t>否</t>
        </is>
      </c>
      <c r="T129" s="466" t="inlineStr">
        <is>
          <t>宣威市农业农村局</t>
        </is>
      </c>
      <c r="U129" s="466" t="inlineStr">
        <is>
          <t>西宁街道办事处</t>
        </is>
      </c>
      <c r="V129" s="209" t="n">
        <v>2026</v>
      </c>
      <c r="W129" s="248" t="n">
        <v>46023</v>
      </c>
      <c r="X129" s="248" t="n">
        <v>46357</v>
      </c>
      <c r="Y129" s="490" t="inlineStr">
        <is>
          <t>同意入库</t>
        </is>
      </c>
      <c r="Z129" s="466" t="inlineStr">
        <is>
          <t>农村基础设施补短建设项目</t>
        </is>
      </c>
    </row>
    <row r="130" ht="292.5" customHeight="1" s="1">
      <c r="A130" s="209" t="n">
        <v>122</v>
      </c>
      <c r="B130" s="466" t="inlineStr">
        <is>
          <t>乡村建设行动</t>
        </is>
      </c>
      <c r="C130" s="299" t="inlineStr">
        <is>
          <t>农村基础设施</t>
        </is>
      </c>
      <c r="D130" s="299" t="inlineStr">
        <is>
          <t>农村道路建设</t>
        </is>
      </c>
      <c r="E130" s="299" t="inlineStr">
        <is>
          <t>宝山镇塘子村村内道路维修改造项目</t>
        </is>
      </c>
      <c r="F130" s="466" t="inlineStr">
        <is>
          <t>宝山镇</t>
        </is>
      </c>
      <c r="G130" s="466" t="inlineStr">
        <is>
          <t>塘子村</t>
        </is>
      </c>
      <c r="H130" s="466" t="inlineStr">
        <is>
          <t>新建</t>
        </is>
      </c>
      <c r="I130" s="212" t="inlineStr">
        <is>
          <t>1、投资60万元，村内道路修复4800平方米，规格型号：10cm砂石垫层，现浇20cmC30砼，单价125元/平方米。</t>
        </is>
      </c>
      <c r="J130" s="209" t="n">
        <v>60</v>
      </c>
      <c r="K130" s="209" t="n">
        <v>60</v>
      </c>
      <c r="L130" s="209" t="n"/>
      <c r="M130" s="209" t="n"/>
      <c r="N130" s="299" t="inlineStr">
        <is>
          <t>通过项目实施，修复村内道路4800平方米，建成后产权归塘子村委会所有，项目完善了基础设施，改善了本辖区及覆盖周边村委会农户801户2465人（其中脱贫户60户151人，“三类监测对象”32户99人）的生产条件和出行条件，有效提升村民的幸福感、获得感。</t>
        </is>
      </c>
      <c r="O130" s="466" t="inlineStr">
        <is>
          <t>其他</t>
        </is>
      </c>
      <c r="P130" s="209" t="n">
        <v>2465</v>
      </c>
      <c r="Q130" s="466" t="inlineStr">
        <is>
          <t>否</t>
        </is>
      </c>
      <c r="R130" s="466" t="inlineStr">
        <is>
          <t>否</t>
        </is>
      </c>
      <c r="S130" s="466" t="inlineStr">
        <is>
          <t>否</t>
        </is>
      </c>
      <c r="T130" s="466" t="inlineStr">
        <is>
          <t>宣威市农业农村局</t>
        </is>
      </c>
      <c r="U130" s="466" t="inlineStr">
        <is>
          <t>宝山镇人民政府</t>
        </is>
      </c>
      <c r="V130" s="466" t="inlineStr">
        <is>
          <t>是</t>
        </is>
      </c>
      <c r="W130" s="248" t="n">
        <v>46023</v>
      </c>
      <c r="X130" s="248" t="n">
        <v>46357</v>
      </c>
      <c r="Y130" s="490" t="inlineStr">
        <is>
          <t>同意入库</t>
        </is>
      </c>
      <c r="Z130" s="466" t="inlineStr">
        <is>
          <t>农村基础设施补短建设项目</t>
        </is>
      </c>
    </row>
    <row r="131" ht="409.5" customHeight="1" s="1">
      <c r="A131" s="209" t="n">
        <v>123</v>
      </c>
      <c r="B131" s="466" t="inlineStr">
        <is>
          <t>乡村建设行动</t>
        </is>
      </c>
      <c r="C131" s="299" t="inlineStr">
        <is>
          <t>农村基础设施建设项目</t>
        </is>
      </c>
      <c r="D131" s="466" t="inlineStr">
        <is>
          <t>农村道路建设</t>
        </is>
      </c>
      <c r="E131" s="299" t="inlineStr">
        <is>
          <t>倘塘镇基础设施补短板建设项目</t>
        </is>
      </c>
      <c r="F131" s="494" t="inlineStr">
        <is>
          <t>倘
塘
镇</t>
        </is>
      </c>
      <c r="G131" s="466" t="inlineStr">
        <is>
          <t>启龙村、法宏村</t>
        </is>
      </c>
      <c r="H131" s="466" t="inlineStr">
        <is>
          <t>新建</t>
        </is>
      </c>
      <c r="I131" s="299" t="inlineStr">
        <is>
          <t>（一）在倘塘镇启龙村投资30万元实施基础设施补短板建设项目。建设内容如下：
1.村内道路硬化2100平方米，C30混凝土15公分厚，单价100元/平方米，投资21万元。      
2.新建桥涵1座，长4.5米 宽4米，18平方米，单价4200元/平方米，投资7.56万。                                                                 3.桥涵八字挡墙48立方米，单价300元/立方米，投资1.44万元。 
（二）在倘塘镇法宏村投资30万元实施基础设施补短板建设项目。建设内容如下：
1.主干道路硬化2500平方米，C30混凝土20公分厚，单价120元/平方米，投资30万元。</t>
        </is>
      </c>
      <c r="J131" s="209" t="n">
        <v>60</v>
      </c>
      <c r="K131" s="209" t="n">
        <v>60</v>
      </c>
      <c r="L131" s="209" t="n"/>
      <c r="M131" s="209" t="n"/>
      <c r="N131" s="299" t="inlineStr">
        <is>
          <t>通过项目实施，有效解决了 380 户1160人出行困难问题，受益群众满意度90%以上，切实增强群众幸福感、安全感。</t>
        </is>
      </c>
      <c r="O131" s="494" t="inlineStr">
        <is>
          <t>其他</t>
        </is>
      </c>
      <c r="P131" s="209" t="n">
        <v>1160</v>
      </c>
      <c r="Q131" s="466" t="inlineStr">
        <is>
          <t>否</t>
        </is>
      </c>
      <c r="R131" s="466" t="inlineStr">
        <is>
          <t>是</t>
        </is>
      </c>
      <c r="S131" s="466" t="inlineStr">
        <is>
          <t>否</t>
        </is>
      </c>
      <c r="T131" s="466" t="inlineStr">
        <is>
          <t>宣威市农业农村局</t>
        </is>
      </c>
      <c r="U131" s="466" t="inlineStr">
        <is>
          <t>倘塘镇人民政府</t>
        </is>
      </c>
      <c r="V131" s="466" t="inlineStr">
        <is>
          <t>是</t>
        </is>
      </c>
      <c r="W131" s="248" t="n">
        <v>46023</v>
      </c>
      <c r="X131" s="248" t="n">
        <v>46357</v>
      </c>
      <c r="Y131" s="490" t="inlineStr">
        <is>
          <t>同意入库</t>
        </is>
      </c>
      <c r="Z131" s="466" t="inlineStr">
        <is>
          <t>农村基础设施补短建设项目</t>
        </is>
      </c>
    </row>
    <row r="132" ht="254.25" customHeight="1" s="1">
      <c r="A132" s="209" t="n">
        <v>124</v>
      </c>
      <c r="B132" s="466" t="inlineStr">
        <is>
          <t>乡村建设行动</t>
        </is>
      </c>
      <c r="C132" s="299" t="inlineStr">
        <is>
          <t>农村基础设施</t>
        </is>
      </c>
      <c r="D132" s="299" t="inlineStr">
        <is>
          <t>农村道路建设</t>
        </is>
      </c>
      <c r="E132" s="299" t="inlineStr">
        <is>
          <t>宛水街道新文社区马房冲村内道路硬化项目</t>
        </is>
      </c>
      <c r="F132" s="466" t="inlineStr">
        <is>
          <t>宛水街道</t>
        </is>
      </c>
      <c r="G132" s="466" t="inlineStr">
        <is>
          <t>新文社区</t>
        </is>
      </c>
      <c r="H132" s="466" t="inlineStr">
        <is>
          <t>新建</t>
        </is>
      </c>
      <c r="I132" s="299" t="inlineStr">
        <is>
          <t>投资60万元，硬化宛水街道新文社区马房冲村内道路4800平方米，单价125元/平方米。道路总长约1370米，平均宽3.5米，厚20厘米。</t>
        </is>
      </c>
      <c r="J132" s="209" t="n">
        <v>60</v>
      </c>
      <c r="K132" s="209" t="n">
        <v>60</v>
      </c>
      <c r="L132" s="209" t="n"/>
      <c r="M132" s="209" t="n"/>
      <c r="N132" s="299" t="inlineStr">
        <is>
          <t>通过硬化村内道路4800平方米，推进农村基础设施补短板，提升乡村建设水平。项目建成后形成的固定资产归新文社区集体所有，预计惠及50户196人，切实改善人民群众生产生活条件，有效提升人民群众的获得感、幸福感、安全感。</t>
        </is>
      </c>
      <c r="O132" s="466" t="inlineStr">
        <is>
          <t>其他</t>
        </is>
      </c>
      <c r="P132" s="209" t="n">
        <v>196</v>
      </c>
      <c r="Q132" s="466" t="inlineStr">
        <is>
          <t>否</t>
        </is>
      </c>
      <c r="R132" s="466" t="inlineStr">
        <is>
          <t>否</t>
        </is>
      </c>
      <c r="S132" s="466" t="inlineStr">
        <is>
          <t>否</t>
        </is>
      </c>
      <c r="T132" s="466" t="inlineStr">
        <is>
          <t>宣威市农业农村局</t>
        </is>
      </c>
      <c r="U132" s="466" t="inlineStr">
        <is>
          <t>宛水街道办事处</t>
        </is>
      </c>
      <c r="V132" s="466" t="inlineStr">
        <is>
          <t>是</t>
        </is>
      </c>
      <c r="W132" s="248" t="n">
        <v>46023</v>
      </c>
      <c r="X132" s="248" t="n">
        <v>46357</v>
      </c>
      <c r="Y132" s="490" t="inlineStr">
        <is>
          <t>同意入库</t>
        </is>
      </c>
      <c r="Z132" s="466" t="inlineStr">
        <is>
          <t>农村基础设施补短建设项目</t>
        </is>
      </c>
    </row>
    <row r="133" ht="409.5" customHeight="1" s="1">
      <c r="A133" s="209" t="n">
        <v>125</v>
      </c>
      <c r="B133" s="466" t="inlineStr">
        <is>
          <t>乡村建设行动</t>
        </is>
      </c>
      <c r="C133" s="299" t="inlineStr">
        <is>
          <t>农村基础设施</t>
        </is>
      </c>
      <c r="D133" s="299" t="inlineStr">
        <is>
          <t>农村道路建设</t>
        </is>
      </c>
      <c r="E133" s="212" t="inlineStr">
        <is>
          <t>2026年龙场镇隆庄村委会白草坪自然村基础设施补短项目</t>
        </is>
      </c>
      <c r="F133" s="466" t="inlineStr">
        <is>
          <t>龙场镇</t>
        </is>
      </c>
      <c r="G133" s="466" t="inlineStr">
        <is>
          <t>隆庄村委会</t>
        </is>
      </c>
      <c r="H133" s="466" t="inlineStr">
        <is>
          <t>新建</t>
        </is>
      </c>
      <c r="I133" s="299" t="inlineStr">
        <is>
          <t>投入18万元进行基础设施补短，包含：
1.投入11.11万元，修复破损道路1010平方米，C30混凝土20cm厚（单价110元/㎡）
2.投入3.38万元，硬化村内路面地坪338平方米，C30混凝土15cm厚（单价100元/㎡）
3.投入0.9万元，建设道路挡土墙100平方米，80cm高（单价90元/㎡）
4.投入0.36万元，建设排水沟12米，600水泥管含开挖回填（单价300元/米）
5.投入2.25万元，建设单臂太阳能路灯25盏，带灯杆10盏，不带灯杆15盏（带灯杆单价1200元/盏、不带灯杆单价700元/盏）</t>
        </is>
      </c>
      <c r="J133" s="209" t="n">
        <v>18</v>
      </c>
      <c r="K133" s="209" t="n"/>
      <c r="L133" s="209" t="n">
        <v>18</v>
      </c>
      <c r="M133" s="209" t="n"/>
      <c r="N133" s="299" t="inlineStr">
        <is>
          <t>通过项目实施，修缮建成道路1340平方米，产权归村集体所有，进一步完善基础设施，有效解决隆庄村委会白草坪自然村有农户116户426人出行问题，改善辖区内农户的生产条件和出行条件。有效提升村民的幸福感、获得感。</t>
        </is>
      </c>
      <c r="O133" s="466" t="inlineStr">
        <is>
          <t>其他</t>
        </is>
      </c>
      <c r="P133" s="209" t="n">
        <v>426</v>
      </c>
      <c r="Q133" s="466" t="inlineStr">
        <is>
          <t>否</t>
        </is>
      </c>
      <c r="R133" s="466" t="inlineStr">
        <is>
          <t>否</t>
        </is>
      </c>
      <c r="S133" s="466" t="inlineStr">
        <is>
          <t>否</t>
        </is>
      </c>
      <c r="T133" s="466" t="inlineStr">
        <is>
          <t>宣威市农业农村局</t>
        </is>
      </c>
      <c r="U133" s="466" t="inlineStr">
        <is>
          <t>龙场镇人民政府</t>
        </is>
      </c>
      <c r="V133" s="466" t="inlineStr">
        <is>
          <t>是</t>
        </is>
      </c>
      <c r="W133" s="248" t="n">
        <v>46082</v>
      </c>
      <c r="X133" s="248" t="n">
        <v>46143</v>
      </c>
      <c r="Y133" s="490" t="inlineStr">
        <is>
          <t>同意入库</t>
        </is>
      </c>
      <c r="Z133" s="466" t="inlineStr">
        <is>
          <t>农村基础设施补短建设项目</t>
        </is>
      </c>
    </row>
    <row r="134" ht="409.5" customHeight="1" s="1">
      <c r="A134" s="209" t="n">
        <v>126</v>
      </c>
      <c r="B134" s="466" t="inlineStr">
        <is>
          <t>乡村建设行动</t>
        </is>
      </c>
      <c r="C134" s="299" t="inlineStr">
        <is>
          <t>农村基础设施</t>
        </is>
      </c>
      <c r="D134" s="299" t="inlineStr">
        <is>
          <t>其他</t>
        </is>
      </c>
      <c r="E134" s="299" t="inlineStr">
        <is>
          <t>东山镇瓦路村海子地质灾害搬迁点基础设施配套项目</t>
        </is>
      </c>
      <c r="F134" s="466" t="inlineStr">
        <is>
          <t>东山镇</t>
        </is>
      </c>
      <c r="G134" s="466" t="inlineStr">
        <is>
          <t>瓦路村</t>
        </is>
      </c>
      <c r="H134" s="466" t="inlineStr">
        <is>
          <t>新建</t>
        </is>
      </c>
      <c r="I134" s="212" t="inlineStr">
        <is>
          <t>1.拟投入资金41万元，新建砖砌围墙700米，每米580元。
2.拟投入资金93万元，新建石挡墙2612立方米，每立方米356元。
3.拟投入资金63万元，道路及场地硬化5279平方米，每平方米120元。
4.拟投入资金56万元，新建排水排污设施，其中污水管网1500米200/300/400波纹管。雨水井32座，化粪池12立方米1个，每个2万元。污水井 59个，每个2500元。雨水口41座，每个400元。
5.拟投入资金22万元，新建安全防护栏杆660米，每米330元。</t>
        </is>
      </c>
      <c r="J134" s="209" t="n">
        <v>275</v>
      </c>
      <c r="K134" s="209" t="n"/>
      <c r="L134" s="209" t="n">
        <v>275</v>
      </c>
      <c r="M134" s="209" t="n"/>
      <c r="N134" s="299" t="inlineStr">
        <is>
          <t>通过建设砖砌围墙700米、石挡墙2612立方米、道路及场地硬化5279平方米、排水排污设施、安全防护栏杆660米等基础设施建设，进一步促进海子村搬得出、稳得住，有序对瓦路村进行改造提升，不断补齐瓦路村短板弱项。项目建成后，产权移交至瓦路村集体，按村集体公益性资产管护方案执行后续管理，辖区内受益农户41户136人其中脱贫户及监测对象3户12人。</t>
        </is>
      </c>
      <c r="O134" s="466" t="inlineStr">
        <is>
          <t>其他</t>
        </is>
      </c>
      <c r="P134" s="209" t="n">
        <v>136</v>
      </c>
      <c r="Q134" s="466" t="inlineStr">
        <is>
          <t>否</t>
        </is>
      </c>
      <c r="R134" s="466" t="inlineStr">
        <is>
          <t>是</t>
        </is>
      </c>
      <c r="S134" s="466" t="inlineStr">
        <is>
          <t>是</t>
        </is>
      </c>
      <c r="T134" s="466" t="inlineStr">
        <is>
          <t>宣威市农业农村局</t>
        </is>
      </c>
      <c r="U134" s="466" t="inlineStr">
        <is>
          <t>东山镇人民政府</t>
        </is>
      </c>
      <c r="V134" s="466" t="inlineStr">
        <is>
          <t>是</t>
        </is>
      </c>
      <c r="W134" s="248" t="n">
        <v>46023</v>
      </c>
      <c r="X134" s="248" t="n">
        <v>46357</v>
      </c>
      <c r="Y134" s="490" t="inlineStr">
        <is>
          <t>同意入库</t>
        </is>
      </c>
      <c r="Z134" s="466" t="inlineStr">
        <is>
          <t>地质灾害点</t>
        </is>
      </c>
    </row>
    <row r="135" ht="366" customHeight="1" s="1">
      <c r="A135" s="209" t="n">
        <v>127</v>
      </c>
      <c r="B135" s="466" t="inlineStr">
        <is>
          <t>乡村建设行动</t>
        </is>
      </c>
      <c r="C135" s="299" t="inlineStr">
        <is>
          <t>农村基础设施</t>
        </is>
      </c>
      <c r="D135" s="299" t="inlineStr">
        <is>
          <t>其他</t>
        </is>
      </c>
      <c r="E135" s="299" t="inlineStr">
        <is>
          <t>东山镇协法村罗座箐地质灾害搬迁点基础设施配套项目</t>
        </is>
      </c>
      <c r="F135" s="466" t="inlineStr">
        <is>
          <t>东山镇</t>
        </is>
      </c>
      <c r="G135" s="466" t="inlineStr">
        <is>
          <t>协法村</t>
        </is>
      </c>
      <c r="H135" s="466" t="inlineStr">
        <is>
          <t>新建</t>
        </is>
      </c>
      <c r="I135" s="212" t="inlineStr">
        <is>
          <t>1、投入72万元硬化村内道路20厘米厚C30砼5500平米，120元每平方米
2、投入31.5万元建设M7.5浆砌石挡墙900立方米，350元每立方米；
3、投入21.5万元村内300波纹雨污管820米，220元每米，雨污检查井24个，1400元每个.</t>
        </is>
      </c>
      <c r="J135" s="209" t="n">
        <v>125</v>
      </c>
      <c r="K135" s="209" t="n"/>
      <c r="L135" s="209" t="n">
        <v>125</v>
      </c>
      <c r="M135" s="209" t="n"/>
      <c r="N135" s="299" t="inlineStr">
        <is>
          <t>通过硬化村内道路5500平米，砌筑M7.5浆砌石挡墙900立方米，埋设村内300波纹雨污管820米，雨污检查井24个等基础设施建设项目。极大改善搬迁农户生产生活条件，增强农户获得感、幸福感。项目建成后，产权移交至协法村集体，按村集体公益性资产管护方案执行后续管理，辖区内受益农户58户其中脱贫户及监测对象11户。</t>
        </is>
      </c>
      <c r="O135" s="466" t="inlineStr">
        <is>
          <t>其他</t>
        </is>
      </c>
      <c r="P135" s="209" t="n">
        <v>186</v>
      </c>
      <c r="Q135" s="466" t="inlineStr">
        <is>
          <t>否</t>
        </is>
      </c>
      <c r="R135" s="466" t="inlineStr">
        <is>
          <t>否</t>
        </is>
      </c>
      <c r="S135" s="466" t="inlineStr">
        <is>
          <t>否</t>
        </is>
      </c>
      <c r="T135" s="466" t="inlineStr">
        <is>
          <t>宣威市农业农村局</t>
        </is>
      </c>
      <c r="U135" s="466" t="inlineStr">
        <is>
          <t>东山镇人民政府</t>
        </is>
      </c>
      <c r="V135" s="466" t="inlineStr">
        <is>
          <t>是</t>
        </is>
      </c>
      <c r="W135" s="248" t="n">
        <v>46023</v>
      </c>
      <c r="X135" s="248" t="n">
        <v>46357</v>
      </c>
      <c r="Y135" s="490" t="inlineStr">
        <is>
          <t>同意入库</t>
        </is>
      </c>
      <c r="Z135" s="466" t="inlineStr">
        <is>
          <t>地质灾害点</t>
        </is>
      </c>
    </row>
    <row r="136" ht="389.25" customHeight="1" s="1">
      <c r="A136" s="209" t="n">
        <v>128</v>
      </c>
      <c r="B136" s="466" t="inlineStr">
        <is>
          <t>乡村建设行动</t>
        </is>
      </c>
      <c r="C136" s="299" t="inlineStr">
        <is>
          <t>农村基础设施</t>
        </is>
      </c>
      <c r="D136" s="299" t="inlineStr">
        <is>
          <t>其他</t>
        </is>
      </c>
      <c r="E136" s="299" t="inlineStr">
        <is>
          <t>东山镇法着村何木箐地质灾害搬迁点基础设施配套项目</t>
        </is>
      </c>
      <c r="F136" s="466" t="inlineStr">
        <is>
          <t>东山镇</t>
        </is>
      </c>
      <c r="G136" s="466" t="inlineStr">
        <is>
          <t>法着村</t>
        </is>
      </c>
      <c r="H136" s="466" t="inlineStr">
        <is>
          <t>新建</t>
        </is>
      </c>
      <c r="I136" s="212" t="inlineStr">
        <is>
          <t>1.新建砖石挡墙2000立方米，400元每立方米，拟投入资金80万元；
2.埋设2米直径混凝土排水管300米，800元每米，拟投入资金24万元；
3.硬化场地750平米，每平米120元，拟投入资金9万元；
4.硬化塌陷区路面1000平方米，120元每平方米，拟投入资金12万元；</t>
        </is>
      </c>
      <c r="J136" s="209" t="n">
        <v>125</v>
      </c>
      <c r="K136" s="209" t="n"/>
      <c r="L136" s="209" t="n">
        <v>125</v>
      </c>
      <c r="M136" s="209" t="n"/>
      <c r="N136" s="299" t="inlineStr">
        <is>
          <t>通过建设砖石挡墙2000立方米，埋设2米直径混凝土排水管300米，硬化场地750平米，硬化塌陷区路面1000平方米等何木箐村基础设施建设，极大改善何木箐村农户生产生活条件，增强农户获得感、幸福感。项目建成后，产权移交至法着村集体，按村集体公益性资产管护方案执行后续管理，受益农户112户456人其中脱贫户及监测对象33户109人。</t>
        </is>
      </c>
      <c r="O136" s="466" t="inlineStr">
        <is>
          <t>其他</t>
        </is>
      </c>
      <c r="P136" s="209" t="n">
        <v>456</v>
      </c>
      <c r="Q136" s="466" t="inlineStr">
        <is>
          <t>否</t>
        </is>
      </c>
      <c r="R136" s="466" t="inlineStr">
        <is>
          <t>否</t>
        </is>
      </c>
      <c r="S136" s="466" t="inlineStr">
        <is>
          <t>否</t>
        </is>
      </c>
      <c r="T136" s="466" t="inlineStr">
        <is>
          <t>宣威市农业农村局</t>
        </is>
      </c>
      <c r="U136" s="466" t="inlineStr">
        <is>
          <t>东山镇人民政府</t>
        </is>
      </c>
      <c r="V136" s="466" t="inlineStr">
        <is>
          <t>是</t>
        </is>
      </c>
      <c r="W136" s="248" t="n">
        <v>46023</v>
      </c>
      <c r="X136" s="248" t="n">
        <v>46357</v>
      </c>
      <c r="Y136" s="490" t="inlineStr">
        <is>
          <t>同意入库</t>
        </is>
      </c>
      <c r="Z136" s="466" t="inlineStr">
        <is>
          <t>地质灾害点</t>
        </is>
      </c>
    </row>
    <row r="137" ht="409.5" customHeight="1" s="1">
      <c r="A137" s="209" t="n">
        <v>129</v>
      </c>
      <c r="B137" s="466" t="inlineStr">
        <is>
          <t>乡村建设行动</t>
        </is>
      </c>
      <c r="C137" s="299" t="inlineStr">
        <is>
          <t>农村基础设施</t>
        </is>
      </c>
      <c r="D137" s="299" t="inlineStr">
        <is>
          <t>其他</t>
        </is>
      </c>
      <c r="E137" s="299" t="inlineStr">
        <is>
          <t>宝山镇摩戛村地质灾害搬迁点基础设施配套项目</t>
        </is>
      </c>
      <c r="F137" s="466" t="inlineStr">
        <is>
          <t>宝山镇</t>
        </is>
      </c>
      <c r="G137" s="466" t="inlineStr">
        <is>
          <t>摩戛村</t>
        </is>
      </c>
      <c r="H137" s="466" t="inlineStr">
        <is>
          <t>新建</t>
        </is>
      </c>
      <c r="I137" s="212" t="inlineStr">
        <is>
          <t>1、投资12.15万元，土方开挖及运输20250立方米，单价6元/立方米。
2、投资80.28万元，石砌挡土墙2230立方米，单价360元/立方米。
3、投资47.57万元，建设雨污管道及配套设施：
其中：①投资26.1万元，安装铺设水泥管600雨水管870米，单价300元/米。
②投资17.4万元，安装铺水泥管300污水管870米，单价200元/米。
③投资1.67万元，安装预制混凝土落水雨箅子44套（含砖砌检查井），单价380元/套。
④投资2.4万元，砖砌检查井20座（含铸铁井），单价1200元/套。</t>
        </is>
      </c>
      <c r="J137" s="209" t="n">
        <v>140</v>
      </c>
      <c r="K137" s="209" t="n"/>
      <c r="L137" s="209" t="n">
        <v>140</v>
      </c>
      <c r="M137" s="209" t="n"/>
      <c r="N137" s="299" t="inlineStr">
        <is>
          <t>通过项目，建成石砌挡墙2230立方米、雨水管870米、污水管870米及配套设施，有效减少宝山镇摩戛村上下法窝自然村27户居住房屋安全，有效避免地质灾害对27户群众生命财产的威胁，使搬迁点27户家庭的生命财产安全得到了保障。</t>
        </is>
      </c>
      <c r="O137" s="466" t="inlineStr">
        <is>
          <t>其他</t>
        </is>
      </c>
      <c r="P137" s="209" t="n">
        <v>108</v>
      </c>
      <c r="Q137" s="466" t="inlineStr">
        <is>
          <t>否</t>
        </is>
      </c>
      <c r="R137" s="466" t="inlineStr">
        <is>
          <t>否</t>
        </is>
      </c>
      <c r="S137" s="466" t="inlineStr">
        <is>
          <t>否</t>
        </is>
      </c>
      <c r="T137" s="466" t="inlineStr">
        <is>
          <t>宣威市农业农村局</t>
        </is>
      </c>
      <c r="U137" s="466" t="inlineStr">
        <is>
          <t>宝山镇人民政府</t>
        </is>
      </c>
      <c r="V137" s="466" t="inlineStr">
        <is>
          <t>是</t>
        </is>
      </c>
      <c r="W137" s="248" t="n">
        <v>46023</v>
      </c>
      <c r="X137" s="248" t="n">
        <v>46357</v>
      </c>
      <c r="Y137" s="490" t="inlineStr">
        <is>
          <t>同意入库</t>
        </is>
      </c>
      <c r="Z137" s="466" t="inlineStr">
        <is>
          <t>地质灾害点</t>
        </is>
      </c>
    </row>
    <row r="138" ht="400.5" customHeight="1" s="1">
      <c r="A138" s="209" t="n">
        <v>130</v>
      </c>
      <c r="B138" s="466" t="inlineStr">
        <is>
          <t>乡村建设行动</t>
        </is>
      </c>
      <c r="C138" s="299" t="inlineStr">
        <is>
          <t>农村基础设施建设</t>
        </is>
      </c>
      <c r="D138" s="299" t="inlineStr">
        <is>
          <t>其他</t>
        </is>
      </c>
      <c r="E138" s="299" t="inlineStr">
        <is>
          <t>杨柳镇留田村格乌山平田村地质灾害搬迁点基础设施配套项目</t>
        </is>
      </c>
      <c r="F138" s="466" t="inlineStr">
        <is>
          <t>杨柳镇</t>
        </is>
      </c>
      <c r="G138" s="466" t="inlineStr">
        <is>
          <t>留田村</t>
        </is>
      </c>
      <c r="H138" s="466" t="inlineStr">
        <is>
          <t>新建</t>
        </is>
      </c>
      <c r="I138" s="299" t="inlineStr">
        <is>
          <t>总投资：125万元，建设内容如下：道路硬化2000㎡，单价120元/m，投资24万元；DN500污水波纹管300m，单价500元/m，投资15万元；DN500雨水波纹管300m，单价500元/m，投资15万元；检查井20座，单价1500元/座，投资3万元；毛石挡墙1500m³，单价400元/m³，投资60万元；化粪池100m³，单价800元/m，投资8万元。</t>
        </is>
      </c>
      <c r="J138" s="209" t="n">
        <v>125</v>
      </c>
      <c r="K138" s="209" t="n"/>
      <c r="L138" s="209" t="n">
        <v>125</v>
      </c>
      <c r="M138" s="209" t="n"/>
      <c r="N138" s="299" t="inlineStr">
        <is>
          <t>通过项目的实施，有效改善改善平田村地质灾害搬迁点14户55人居住条件，提升人居环境，提高生活质量。</t>
        </is>
      </c>
      <c r="O138" s="466" t="inlineStr">
        <is>
          <t>其他</t>
        </is>
      </c>
      <c r="P138" s="209" t="n">
        <v>55</v>
      </c>
      <c r="Q138" s="466" t="inlineStr">
        <is>
          <t>否</t>
        </is>
      </c>
      <c r="R138" s="466" t="inlineStr">
        <is>
          <t>否</t>
        </is>
      </c>
      <c r="S138" s="466" t="inlineStr">
        <is>
          <t>是</t>
        </is>
      </c>
      <c r="T138" s="466" t="inlineStr">
        <is>
          <t>宣威市农业农村局</t>
        </is>
      </c>
      <c r="U138" s="466" t="inlineStr">
        <is>
          <t>杨柳镇人民政府</t>
        </is>
      </c>
      <c r="V138" s="466" t="inlineStr">
        <is>
          <t>是</t>
        </is>
      </c>
      <c r="W138" s="248" t="n">
        <v>46023</v>
      </c>
      <c r="X138" s="248" t="n">
        <v>46357</v>
      </c>
      <c r="Y138" s="490" t="inlineStr">
        <is>
          <t>同意入库</t>
        </is>
      </c>
      <c r="Z138" s="466" t="inlineStr">
        <is>
          <t>地质灾害点</t>
        </is>
      </c>
    </row>
    <row r="139" ht="276.75" customHeight="1" s="1">
      <c r="A139" s="209" t="n">
        <v>131</v>
      </c>
      <c r="B139" s="466" t="inlineStr">
        <is>
          <t>乡村建设行动</t>
        </is>
      </c>
      <c r="C139" s="466" t="inlineStr">
        <is>
          <t>地质灾害搬迁点基础设施配项目</t>
        </is>
      </c>
      <c r="D139" s="299" t="inlineStr">
        <is>
          <t>其他</t>
        </is>
      </c>
      <c r="E139" s="576" t="inlineStr">
        <is>
          <t>瑞庆村营上地质灾害搬迁点基础设施配套项目</t>
        </is>
      </c>
      <c r="F139" s="466" t="inlineStr">
        <is>
          <t>文兴乡</t>
        </is>
      </c>
      <c r="G139" s="466" t="inlineStr">
        <is>
          <t>瑞庆村</t>
        </is>
      </c>
      <c r="H139" s="466" t="inlineStr">
        <is>
          <t>新建</t>
        </is>
      </c>
      <c r="I139" s="212" t="inlineStr">
        <is>
          <t>1.投资25.6万元，土石方开挖平整 21400平方米，12/立方米
2.投资15.2万元，C30混凝土硬化厚20公分的道路1268平方米，120元/平方米，
3.投资 39.2 万元，砌石挡土墙1089立方米，360 /立方米；
总合计：80.5万元</t>
        </is>
      </c>
      <c r="J139" s="209" t="n">
        <v>80</v>
      </c>
      <c r="K139" s="209" t="n"/>
      <c r="L139" s="209" t="n">
        <v>80</v>
      </c>
      <c r="M139" s="209" t="n"/>
      <c r="N139" s="299" t="inlineStr">
        <is>
          <t>通过搬迁，解决14户44人（其中脱贫户及监测对象2户4人）的住房安全，使受地质灾害威胁的群众远离危险区域，从根本上消除安全隐患，确保生命和财产安全。</t>
        </is>
      </c>
      <c r="O139" s="466" t="inlineStr">
        <is>
          <t>其他</t>
        </is>
      </c>
      <c r="P139" s="209" t="n">
        <v>44</v>
      </c>
      <c r="Q139" s="577" t="inlineStr">
        <is>
          <t>否</t>
        </is>
      </c>
      <c r="R139" s="577" t="inlineStr">
        <is>
          <t>否</t>
        </is>
      </c>
      <c r="S139" s="577" t="inlineStr">
        <is>
          <t>否</t>
        </is>
      </c>
      <c r="T139" s="466" t="inlineStr">
        <is>
          <t>宣威市农业农村局</t>
        </is>
      </c>
      <c r="U139" s="466" t="inlineStr">
        <is>
          <t>文兴乡人民政府</t>
        </is>
      </c>
      <c r="V139" s="466" t="inlineStr">
        <is>
          <t>是</t>
        </is>
      </c>
      <c r="W139" s="248" t="n">
        <v>46023</v>
      </c>
      <c r="X139" s="248" t="n">
        <v>46357</v>
      </c>
      <c r="Y139" s="490" t="inlineStr">
        <is>
          <t>同意入库</t>
        </is>
      </c>
      <c r="Z139" s="466" t="inlineStr">
        <is>
          <t>地质灾害点</t>
        </is>
      </c>
    </row>
    <row r="140" ht="409.5" customHeight="1" s="1">
      <c r="A140" s="209" t="n">
        <v>132</v>
      </c>
      <c r="B140" s="466" t="inlineStr">
        <is>
          <t>乡村建设行动</t>
        </is>
      </c>
      <c r="C140" s="466" t="inlineStr">
        <is>
          <t>地质灾害搬迁点基础设施配项目</t>
        </is>
      </c>
      <c r="D140" s="299" t="inlineStr">
        <is>
          <t>其他</t>
        </is>
      </c>
      <c r="E140" s="299" t="inlineStr">
        <is>
          <t>火木村委会撒麦地自然村张家村地质灾害搬迁项目</t>
        </is>
      </c>
      <c r="F140" s="466" t="inlineStr">
        <is>
          <t>文兴</t>
        </is>
      </c>
      <c r="G140" s="466" t="inlineStr">
        <is>
          <t>火木</t>
        </is>
      </c>
      <c r="H140" s="466" t="inlineStr">
        <is>
          <t>新建</t>
        </is>
      </c>
      <c r="I140" s="299" t="inlineStr">
        <is>
          <t>总投资110万元，建设内容如下：
1.投资32.98万元，新建场地硬化2737平方米，C30混凝土硬化厚20公分的道路，130元/平方米，
2.投资53.2万元，砌石挡土墙1400立方米，380元/立方米；
3.投资7.62万元，新建380米50mmPE管的给水主管，单价90元/米，新建400米200mm波纹管的污水管道，单价70元/米，新建7座2方化粪池 ，单价2000元/个
4.投资16.2万元，用于土石方开挖平整11000立方米，单价12元/立方米，用于新建楼梯踏步100米，单价300元/米</t>
        </is>
      </c>
      <c r="J140" s="209" t="n">
        <v>110</v>
      </c>
      <c r="K140" s="209" t="n"/>
      <c r="L140" s="209" t="n">
        <v>110</v>
      </c>
      <c r="M140" s="500" t="n"/>
      <c r="N140" s="299" t="inlineStr">
        <is>
          <t>通过搬迁，解决16户52人户44人的住房安全，使受地质灾害威胁的群众远离危险区域，从根本上消除安全隐患，确保生命和财产安全。</t>
        </is>
      </c>
      <c r="O140" s="466" t="inlineStr">
        <is>
          <t>其他</t>
        </is>
      </c>
      <c r="P140" s="209" t="n">
        <v>52</v>
      </c>
      <c r="Q140" s="466" t="inlineStr">
        <is>
          <t>否</t>
        </is>
      </c>
      <c r="R140" s="466" t="inlineStr">
        <is>
          <t>否</t>
        </is>
      </c>
      <c r="S140" s="466" t="inlineStr">
        <is>
          <t>否</t>
        </is>
      </c>
      <c r="T140" s="466" t="inlineStr">
        <is>
          <t>宣威市农业农村局</t>
        </is>
      </c>
      <c r="U140" s="466" t="inlineStr">
        <is>
          <t>文兴乡人民政府</t>
        </is>
      </c>
      <c r="V140" s="466" t="inlineStr">
        <is>
          <t>是</t>
        </is>
      </c>
      <c r="W140" s="248" t="n">
        <v>46023</v>
      </c>
      <c r="X140" s="248" t="n">
        <v>46357</v>
      </c>
      <c r="Y140" s="490" t="inlineStr">
        <is>
          <t>同意入库</t>
        </is>
      </c>
      <c r="Z140" s="466" t="inlineStr">
        <is>
          <t>地质灾害点</t>
        </is>
      </c>
    </row>
    <row r="141" ht="409.5" customHeight="1" s="1">
      <c r="A141" s="209" t="n">
        <v>133</v>
      </c>
      <c r="B141" s="466" t="inlineStr">
        <is>
          <t>乡村建设行动</t>
        </is>
      </c>
      <c r="C141" s="466" t="inlineStr">
        <is>
          <t>农村基础
设施</t>
        </is>
      </c>
      <c r="D141" s="299" t="inlineStr">
        <is>
          <t>其他</t>
        </is>
      </c>
      <c r="E141" s="299" t="inlineStr">
        <is>
          <t>田坝镇龙家村委会18组地质灾害避险搬迁建设项目</t>
        </is>
      </c>
      <c r="F141" s="466" t="inlineStr">
        <is>
          <t>田坝镇</t>
        </is>
      </c>
      <c r="G141" s="466" t="inlineStr">
        <is>
          <t>田坝镇田煤社区三号井</t>
        </is>
      </c>
      <c r="H141" s="466" t="inlineStr">
        <is>
          <t>新建</t>
        </is>
      </c>
      <c r="I141" s="299" t="inlineStr">
        <is>
          <t>投入50万元，在田坝镇田煤社区实施龙家村委会18组地质灾害避险搬迁建设项目，建设内容为：
  1.投入20.79万元支砌毛石挡墙630立方米，单价330元/立方米；
  2.投入18.52万元硬化场地2058平方米，单价90元/平方米；
  3.投入2.48万元安装防护栏155米，单价160元/米；
  4.投入4.2万元建设化粪池2个70立方米，单价600元/立方米；
  5.投入2.11万元建设排水沟211米，单价100元/米；
  6.投入1.9万元开挖土方952立方米，单价20元/立方米；</t>
        </is>
      </c>
      <c r="J141" s="209" t="n">
        <v>50</v>
      </c>
      <c r="K141" s="209" t="n"/>
      <c r="L141" s="209" t="n">
        <v>50</v>
      </c>
      <c r="M141" s="209" t="n"/>
      <c r="N141" s="299" t="inlineStr">
        <is>
          <t>该项目实施后解决了龙家18组9户群众因地质灾害造成房屋破损、没有地点安置建房的问题。田坝镇龙家村委会高桥村18组地处龙家村东北部，该组居住分散，地形陡峭，容易出现滑坡，地质灾害点较多，无法就近安置，经反复与该组群众就选址进行沟通，选址达成一致为田坝煤矿常年闲置土地。</t>
        </is>
      </c>
      <c r="O141" s="466" t="inlineStr">
        <is>
          <t>其他</t>
        </is>
      </c>
      <c r="P141" s="209" t="n">
        <v>26</v>
      </c>
      <c r="Q141" s="466" t="inlineStr">
        <is>
          <t>否</t>
        </is>
      </c>
      <c r="R141" s="466" t="inlineStr">
        <is>
          <t>否</t>
        </is>
      </c>
      <c r="S141" s="466" t="inlineStr">
        <is>
          <t>否</t>
        </is>
      </c>
      <c r="T141" s="466" t="inlineStr">
        <is>
          <t>宣威市农业农村局</t>
        </is>
      </c>
      <c r="U141" s="466" t="inlineStr">
        <is>
          <t>田坝镇人民政府</t>
        </is>
      </c>
      <c r="V141" s="466" t="inlineStr">
        <is>
          <t>是</t>
        </is>
      </c>
      <c r="W141" s="248" t="n">
        <v>46023</v>
      </c>
      <c r="X141" s="248" t="n">
        <v>46357</v>
      </c>
      <c r="Y141" s="490" t="inlineStr">
        <is>
          <t>同意入库</t>
        </is>
      </c>
      <c r="Z141" s="466" t="inlineStr">
        <is>
          <t>地质灾害点</t>
        </is>
      </c>
    </row>
    <row r="142" ht="409.5" customHeight="1" s="1">
      <c r="A142" s="209" t="n">
        <v>134</v>
      </c>
      <c r="B142" s="466" t="inlineStr">
        <is>
          <t>乡村建设行动</t>
        </is>
      </c>
      <c r="C142" s="466" t="inlineStr">
        <is>
          <t>农村基础设施（含产业配套基础设施）</t>
        </is>
      </c>
      <c r="D142" s="466" t="inlineStr">
        <is>
          <t>农村道路建设（通村路、通户路、小型桥梁等）</t>
        </is>
      </c>
      <c r="E142" s="299" t="inlineStr">
        <is>
          <t>杨柳镇可渡村产业道路及村内人居环境整治建设项目</t>
        </is>
      </c>
      <c r="F142" s="466" t="inlineStr">
        <is>
          <t>杨柳镇</t>
        </is>
      </c>
      <c r="G142" s="466" t="inlineStr">
        <is>
          <t>可渡村</t>
        </is>
      </c>
      <c r="H142" s="466" t="inlineStr">
        <is>
          <t>新建</t>
        </is>
      </c>
      <c r="I142" s="299" t="inlineStr">
        <is>
          <t>进一步完善村内配套设施，实施“两污”治理工程提升人居环境。
1、投资120万元新建长1100米、宽1.5米的采摘园多功能连接步道，其中，挡墙1200立方米，340元/立方米，小计40.8万元；石板路面铺设1650平方米，480元/平方米，小计79.2万元；共计120万元。
2、投资80万元实施可渡小组人居环境提升综合治理工程。其中，铺设600毫米钢带波纹管260米，600元/米，小计15.6万元；400毫米钢带波纹管325米，380元/米，小计12.35万元；300毫米钢带波纹管310米，280元/米，小计8.68万元；160毫米PVC管420米，150元/米，小计6.3万元；路面硬化400平方米，130元/平方米，小计5.2万元；挡土墙400立方米，350元/立方米，小计14万元；污水检查井20个，1500元/个，小计3万元；50立方米三格化粪池3个，40000元/个，小计12万元；投资3万元人居环境整治提升375平方米，单价80元/平方米。</t>
        </is>
      </c>
      <c r="J142" s="209" t="n">
        <v>200</v>
      </c>
      <c r="K142" s="209" t="n"/>
      <c r="L142" s="209" t="n">
        <v>200</v>
      </c>
      <c r="M142" s="260" t="n"/>
      <c r="N142" s="299" t="inlineStr">
        <is>
          <t>通过改造提升村容村貌、完善基础设施，实现项目覆盖区域内90%以上农户人居环境明显改善，生活垃圾有效处理率达100%，村内道路通达率和硬化率显著提升；建成总长后生态采摘步道，连接可渡河畔采摘基地与旅居房聚集区，促进农旅融合发展，切实将项目区打造成为基础设施完善、生态环境优美、民生福祉增强、民族关系和谐的示范样板，为全面推进乡村振兴和民族团结进步事业提供有力支撑。</t>
        </is>
      </c>
      <c r="O142" s="466" t="inlineStr">
        <is>
          <t>其它</t>
        </is>
      </c>
      <c r="P142" s="209" t="n">
        <v>580</v>
      </c>
      <c r="Q142" s="466" t="inlineStr">
        <is>
          <t>否</t>
        </is>
      </c>
      <c r="R142" s="466" t="inlineStr">
        <is>
          <t>否</t>
        </is>
      </c>
      <c r="S142" s="466" t="inlineStr">
        <is>
          <t>否</t>
        </is>
      </c>
      <c r="T142" s="466" t="inlineStr">
        <is>
          <t>宣威市民族宗教事务局</t>
        </is>
      </c>
      <c r="U142" s="466" t="inlineStr">
        <is>
          <t>杨柳镇人民政府</t>
        </is>
      </c>
      <c r="V142" s="466" t="inlineStr">
        <is>
          <t>是</t>
        </is>
      </c>
      <c r="W142" s="483" t="n">
        <v>46093</v>
      </c>
      <c r="X142" s="483" t="n">
        <v>46368</v>
      </c>
      <c r="Y142" s="504" t="inlineStr">
        <is>
          <t>同意</t>
        </is>
      </c>
      <c r="Z142" s="314" t="n"/>
    </row>
    <row r="143" ht="409.5" customHeight="1" s="1">
      <c r="A143" s="209" t="n">
        <v>135</v>
      </c>
      <c r="B143" s="466" t="inlineStr">
        <is>
          <t>乡村建设行动</t>
        </is>
      </c>
      <c r="C143" s="466" t="inlineStr">
        <is>
          <t>农村基础设施（含产业配套基础设施）</t>
        </is>
      </c>
      <c r="D143" s="466" t="inlineStr">
        <is>
          <t>农村道路建设（通村路、通户路、小型桥梁等）</t>
        </is>
      </c>
      <c r="E143" s="299" t="inlineStr">
        <is>
          <t>宝山镇德积村委会阿依卡村道路及晒谷场建设项目</t>
        </is>
      </c>
      <c r="F143" s="466" t="inlineStr">
        <is>
          <t>宝山镇</t>
        </is>
      </c>
      <c r="G143" s="466" t="inlineStr">
        <is>
          <t>德积村</t>
        </is>
      </c>
      <c r="H143" s="466" t="inlineStr">
        <is>
          <t>新建</t>
        </is>
      </c>
      <c r="I143" s="212" t="inlineStr">
        <is>
          <t>1.投入45.7万元，村间道路破损路面破除重新用C30混凝土硬化3515平方米，厚20cm，单价130元/平方米；
2.投入15.6万元用C30混凝土硬化乡村道路1200平方米，厚20cm，单价130元/平方米。
3.投入资金2.6万元安装铺设内径600MM水泥管100米，单价260元/米。
4.投入资金74.1万元，新修现浇C30混凝土20CM，20CM砂石垫层产业道路5700平方米，单价130元/平方米
5.投入资金12万元新建晒谷场1000平方米，单价120元/平方米。</t>
        </is>
      </c>
      <c r="J143" s="209" t="n">
        <v>150</v>
      </c>
      <c r="K143" s="209" t="n">
        <v>150</v>
      </c>
      <c r="L143" s="209" t="n"/>
      <c r="M143" s="209" t="n"/>
      <c r="N143" s="299" t="inlineStr">
        <is>
          <t>通过项目实施，硬化道路10415平方米，水泥管100米晒谷场1000平方米，产权归村集体所有，进一步完善了基础设施，改善了辖区内农户102户418人的生产条件和出行条件，有效提升村民的幸福感、获得感。</t>
        </is>
      </c>
      <c r="O143" s="466" t="inlineStr">
        <is>
          <t>其他</t>
        </is>
      </c>
      <c r="P143" s="209" t="n">
        <v>418</v>
      </c>
      <c r="Q143" s="466" t="inlineStr">
        <is>
          <t>否</t>
        </is>
      </c>
      <c r="R143" s="466" t="inlineStr">
        <is>
          <t>否</t>
        </is>
      </c>
      <c r="S143" s="466" t="inlineStr">
        <is>
          <t>否</t>
        </is>
      </c>
      <c r="T143" s="299" t="inlineStr">
        <is>
          <t>宣威市民族宗教事务局</t>
        </is>
      </c>
      <c r="U143" s="466" t="inlineStr">
        <is>
          <t>宝山镇人民政府</t>
        </is>
      </c>
      <c r="V143" s="466" t="inlineStr">
        <is>
          <t>是</t>
        </is>
      </c>
      <c r="W143" s="483" t="n">
        <v>46093</v>
      </c>
      <c r="X143" s="483" t="n">
        <v>46368</v>
      </c>
      <c r="Y143" s="504" t="inlineStr">
        <is>
          <t>同意</t>
        </is>
      </c>
      <c r="Z143" s="212" t="n"/>
    </row>
    <row r="144" ht="409.5" customHeight="1" s="1">
      <c r="A144" s="209" t="n">
        <v>136</v>
      </c>
      <c r="B144" s="466" t="inlineStr">
        <is>
          <t>乡村建设行动</t>
        </is>
      </c>
      <c r="C144" s="466" t="inlineStr">
        <is>
          <t>农村基础设施（含产业配套基础设施）</t>
        </is>
      </c>
      <c r="D144" s="466" t="inlineStr">
        <is>
          <t>农村道路建设（通村路、通户路、小型桥梁等）</t>
        </is>
      </c>
      <c r="E144" s="299" t="inlineStr">
        <is>
          <t>西泽乡迤那村委会洪家村道路建设项目</t>
        </is>
      </c>
      <c r="F144" s="466" t="inlineStr">
        <is>
          <t>西泽乡</t>
        </is>
      </c>
      <c r="G144" s="466" t="inlineStr">
        <is>
          <t>迤那村</t>
        </is>
      </c>
      <c r="H144" s="466" t="inlineStr">
        <is>
          <t>新建</t>
        </is>
      </c>
      <c r="I144" s="212" t="inlineStr">
        <is>
          <t>1.投资78.69万元改造村内道路5100平方米。
（1）拆除原有破损路面4000平方米，单价为27元每平方米；清运渣土1200平方米，单价为26元每平方米；新建20厘米厚C30混凝土路面4000平方米，单价为127元每平方米；
（2）铺设4厘米厚细粒式沥青混凝土路面500平方米，单价为98元每平方米；石油沥青粘层500平方米，单价为2.8元每平方米；
（3）完成村内水泥路浇筑600平方米，厚0.15米，单价为85元每平方米。
2.投资21.31万元完善村庄排水防涝设施。（1）新建DN400双壁波纹排水管300米，单价为380元每米；
（2）配套设置φ700钢筋混凝土检查井10座，单价为2850元每套；
（3）安装雨箅子10套，单价为60元每套；（4）沿道路新建砖砌40cm*50cm三面光排水沟渠400米，单价为120元每米；
（5）建设挡土墙201立方米，单价为300元每立方米。</t>
        </is>
      </c>
      <c r="J144" s="209" t="n">
        <v>100</v>
      </c>
      <c r="K144" s="209" t="n">
        <v>100</v>
      </c>
      <c r="L144" s="209" t="n"/>
      <c r="M144" s="209" t="n"/>
      <c r="N144" s="299" t="inlineStr">
        <is>
          <t>通过项目实施，完成村内道路改造5100平方米，建排水,管300米，排水沟400米，检查井10座，雨箅子10套，挡土墙201立方米。建成后固定资产产权归村集体所有，进一步完善了基础设施，改善了辖区内农户1417户4114人（其中脱贫户273户678人）的生产条件和出行条件，有效提升村民的幸福感、获得感。</t>
        </is>
      </c>
      <c r="O144" s="466" t="inlineStr">
        <is>
          <t>其他</t>
        </is>
      </c>
      <c r="P144" s="209" t="n">
        <v>4114</v>
      </c>
      <c r="Q144" s="466" t="inlineStr">
        <is>
          <t>否</t>
        </is>
      </c>
      <c r="R144" s="466" t="inlineStr">
        <is>
          <t>否</t>
        </is>
      </c>
      <c r="S144" s="466" t="inlineStr">
        <is>
          <t>否</t>
        </is>
      </c>
      <c r="T144" s="299" t="inlineStr">
        <is>
          <t>宣威市民族宗教事务局</t>
        </is>
      </c>
      <c r="U144" s="466" t="inlineStr">
        <is>
          <t>西泽乡人民政府</t>
        </is>
      </c>
      <c r="V144" s="466" t="inlineStr">
        <is>
          <t>是</t>
        </is>
      </c>
      <c r="W144" s="483" t="n">
        <v>46094</v>
      </c>
      <c r="X144" s="483" t="n">
        <v>46369</v>
      </c>
      <c r="Y144" s="504" t="inlineStr">
        <is>
          <t>同意</t>
        </is>
      </c>
      <c r="Z144" s="314" t="n"/>
    </row>
    <row r="145" ht="409.5" customHeight="1" s="1">
      <c r="A145" s="209" t="n">
        <v>137</v>
      </c>
      <c r="B145" s="466" t="inlineStr">
        <is>
          <t>乡村建设行动</t>
        </is>
      </c>
      <c r="C145" s="466" t="inlineStr">
        <is>
          <t>农村基础设施（含产业配套基础设施）</t>
        </is>
      </c>
      <c r="D145" s="466" t="inlineStr">
        <is>
          <t>产业路、资源路、
旅游路</t>
        </is>
      </c>
      <c r="E145" s="299" t="inlineStr">
        <is>
          <t>宝山镇摩戛村委会毕立戛村道路及水池建设项目</t>
        </is>
      </c>
      <c r="F145" s="466" t="inlineStr">
        <is>
          <t>宝山镇</t>
        </is>
      </c>
      <c r="G145" s="466" t="inlineStr">
        <is>
          <t>摩戛村</t>
        </is>
      </c>
      <c r="H145" s="466" t="inlineStr">
        <is>
          <t>新建</t>
        </is>
      </c>
      <c r="I145" s="212" t="inlineStr">
        <is>
          <t>1.投入13.15万元，新修道路及挡土墙：
（1）投资10.15万元铺设20CM砂石垫层，现浇C30混凝土，厚20CM道路780平方米,单价130元/平方米；
（2）投资0.5万元铺设10CM砂石垫层，现浇C20混凝土，厚10CM串户路50平方米，单价100平方米；
（3）投入2.5万元支砌空心砖道路挡土墙150平方米，单价167元/平方米。
 2.投入15万元，新建砖混消防水池1个，容积200m³，单价750元/立方米。
3.投资3.6万元建设晒谷场，晒谷场回填土方90立方米，单价40元/立方米，硬化面积270平方米，单价120元/平方米。
4.投入38.25万元，维修蓄水池940立方米，蓄水池底部铺设钢筋砼30㎝，浇筑蓄水池顶部钢筋砼25㎝，共计510平方米，单价750元/平方米。</t>
        </is>
      </c>
      <c r="J145" s="209" t="n">
        <v>70</v>
      </c>
      <c r="K145" s="209" t="n"/>
      <c r="L145" s="209" t="n">
        <v>70</v>
      </c>
      <c r="M145" s="209" t="n"/>
      <c r="N145" s="299" t="inlineStr">
        <is>
          <t>通过项目实施，修建道路、水池、消防水池、晒谷场 ，进一步完善了基础设施，改善了辖区内农户580户2060人的生产条件和出行条件，解决了季节性缺水问题，有效提升村民的幸福感、获得感。</t>
        </is>
      </c>
      <c r="O145" s="466" t="inlineStr">
        <is>
          <t>其他</t>
        </is>
      </c>
      <c r="P145" s="209" t="n">
        <v>2060</v>
      </c>
      <c r="Q145" s="466" t="inlineStr">
        <is>
          <t>否</t>
        </is>
      </c>
      <c r="R145" s="466" t="inlineStr">
        <is>
          <t>否</t>
        </is>
      </c>
      <c r="S145" s="466" t="inlineStr">
        <is>
          <t>否</t>
        </is>
      </c>
      <c r="T145" s="299" t="inlineStr">
        <is>
          <t>宣威市民族宗教事务局</t>
        </is>
      </c>
      <c r="U145" s="466" t="inlineStr">
        <is>
          <t>宝山镇人民政府</t>
        </is>
      </c>
      <c r="V145" s="466" t="inlineStr">
        <is>
          <t>是</t>
        </is>
      </c>
      <c r="W145" s="483" t="n">
        <v>46095</v>
      </c>
      <c r="X145" s="483" t="n">
        <v>46370</v>
      </c>
      <c r="Y145" s="504" t="inlineStr">
        <is>
          <t>同意</t>
        </is>
      </c>
      <c r="Z145" s="212" t="n"/>
    </row>
    <row r="146" ht="409.5" customHeight="1" s="1">
      <c r="A146" s="209" t="n">
        <v>138</v>
      </c>
      <c r="B146" s="466" t="inlineStr">
        <is>
          <t>乡村建设行动</t>
        </is>
      </c>
      <c r="C146" s="466" t="inlineStr">
        <is>
          <t>农村基础设施（含产业配套基础设施）</t>
        </is>
      </c>
      <c r="D146" s="466" t="inlineStr">
        <is>
          <t>农村道路建设（通村路、通户路、小型桥梁等）</t>
        </is>
      </c>
      <c r="E146" s="299" t="inlineStr">
        <is>
          <t>双河乡白所村委会官寨自然村村内道路硬化建设项目</t>
        </is>
      </c>
      <c r="F146" s="466" t="inlineStr">
        <is>
          <t>双河</t>
        </is>
      </c>
      <c r="G146" s="466" t="inlineStr">
        <is>
          <t>白所村</t>
        </is>
      </c>
      <c r="H146" s="466" t="inlineStr">
        <is>
          <t>新建</t>
        </is>
      </c>
      <c r="I146" s="212" t="inlineStr">
        <is>
          <t>1.投资12万元，对村内原长160米，宽3米（上官寨小广场至下官寨坟堂背后）的破损硬化路进行全部拆除、扩宽成5米，并用C30混凝土硬化800平方米，厚0.2米，150元/平方米（含破损道路拆除、废料搬运、新开挖、重新硬化等）。
2.投资40.5万元，对村内原长540米，宽3米（韩家沟至下官寨自然村）的破损硬化路进行全部拆除、扩宽成5米，并用C30混凝土硬化2700平方米，厚0.2米，，150元/平方米（含破损道路拆除、废料搬运、新开挖、重新硬化等）；
3.投资7.5万元，建设挡墙（韩家沟至张金彦家路口）197.4立方米，380元/立方米。</t>
        </is>
      </c>
      <c r="J146" s="209" t="n">
        <v>60</v>
      </c>
      <c r="K146" s="209" t="n">
        <v>60</v>
      </c>
      <c r="L146" s="212" t="n"/>
      <c r="M146" s="212" t="n"/>
      <c r="N146" s="299" t="inlineStr">
        <is>
          <t>通过项目实施，建成村内道路硬化700米，产权归村集体所有，使得农村基础设施不断完善，村容村貌更加干净整洁，改善了辖区内农户126户504人的生产条件和出行条件，有效提升村民的幸福感、获得感。</t>
        </is>
      </c>
      <c r="O146" s="466" t="inlineStr">
        <is>
          <t>其他</t>
        </is>
      </c>
      <c r="P146" s="209" t="n">
        <v>504</v>
      </c>
      <c r="Q146" s="466" t="inlineStr">
        <is>
          <t>否</t>
        </is>
      </c>
      <c r="R146" s="466" t="inlineStr">
        <is>
          <t>否</t>
        </is>
      </c>
      <c r="S146" s="466" t="inlineStr">
        <is>
          <t>否</t>
        </is>
      </c>
      <c r="T146" s="299" t="inlineStr">
        <is>
          <t>宣威市民族宗教事务局</t>
        </is>
      </c>
      <c r="U146" s="466" t="inlineStr">
        <is>
          <t>双河乡镇人民政府</t>
        </is>
      </c>
      <c r="V146" s="466" t="inlineStr">
        <is>
          <t>是</t>
        </is>
      </c>
      <c r="W146" s="483" t="n">
        <v>46096</v>
      </c>
      <c r="X146" s="483" t="n">
        <v>46371</v>
      </c>
      <c r="Y146" s="504" t="inlineStr">
        <is>
          <t>同意</t>
        </is>
      </c>
      <c r="Z146" s="212" t="n"/>
    </row>
    <row r="147" ht="409.5" customHeight="1" s="1">
      <c r="A147" s="209" t="n">
        <v>139</v>
      </c>
      <c r="B147" s="466" t="inlineStr">
        <is>
          <t>乡村建设行动</t>
        </is>
      </c>
      <c r="C147" s="466" t="inlineStr">
        <is>
          <t>人居环境整治</t>
        </is>
      </c>
      <c r="D147" s="466" t="inlineStr">
        <is>
          <t>村容村貌提升</t>
        </is>
      </c>
      <c r="E147" s="299" t="inlineStr">
        <is>
          <t>东山镇米乐村委会勺格村村内污水治理及产业路硬化项目</t>
        </is>
      </c>
      <c r="F147" s="466" t="inlineStr">
        <is>
          <t>东山镇</t>
        </is>
      </c>
      <c r="G147" s="466" t="inlineStr">
        <is>
          <t>米乐村</t>
        </is>
      </c>
      <c r="H147" s="466" t="inlineStr">
        <is>
          <t>新建</t>
        </is>
      </c>
      <c r="I147" s="212" t="inlineStr">
        <is>
          <t>1.投资35万元在勺格自然村实施“两污治理”、人居环境改造提升，其中DN300波纹排、DN200波纹排DN110PE管、DN75PE管污水管网制安2600米(21.26万元)、0.6立方米检查井15座（2.5万元)、15立方米三级化粪池1座(1万元)、48立方米氧化塘1座(2.1万元) ,砖砌三面光排水沟300米，3万元（规格：宽0.3米，深0.4米)，污水管道安装后恢复硬化360平方（5.14万元) 
2.投资22万元进行产业路面硬化1810平方米（规格厚、宽4.5米、20cm)。（规格20cm，含路基加垫层）。</t>
        </is>
      </c>
      <c r="J147" s="209" t="n">
        <v>57</v>
      </c>
      <c r="K147" s="209" t="n">
        <v>57</v>
      </c>
      <c r="L147" s="209" t="n"/>
      <c r="M147" s="209" t="n"/>
      <c r="N147" s="299" t="inlineStr">
        <is>
          <t>项目实施后，可有效解决污水乱排问题，为农户生产提供便利，有力改善勺格村村民居住及出行环境，提升勺格自然村生产生活条件，村内200人受益，村民幸福感得到有效提升。</t>
        </is>
      </c>
      <c r="O147" s="466" t="inlineStr">
        <is>
          <t>其他</t>
        </is>
      </c>
      <c r="P147" s="209" t="n">
        <v>200</v>
      </c>
      <c r="Q147" s="466" t="inlineStr">
        <is>
          <t>否</t>
        </is>
      </c>
      <c r="R147" s="466" t="inlineStr">
        <is>
          <t>否</t>
        </is>
      </c>
      <c r="S147" s="466" t="inlineStr">
        <is>
          <t>否</t>
        </is>
      </c>
      <c r="T147" s="299" t="inlineStr">
        <is>
          <t>宣威市民族宗教事务局</t>
        </is>
      </c>
      <c r="U147" s="466" t="inlineStr">
        <is>
          <t>东山镇人民政府</t>
        </is>
      </c>
      <c r="V147" s="466" t="inlineStr">
        <is>
          <t>是</t>
        </is>
      </c>
      <c r="W147" s="483" t="n">
        <v>46097</v>
      </c>
      <c r="X147" s="483" t="n">
        <v>46372</v>
      </c>
      <c r="Y147" s="504" t="inlineStr">
        <is>
          <t>同意</t>
        </is>
      </c>
      <c r="Z147" s="212" t="n"/>
    </row>
    <row r="148" ht="409.5" customHeight="1" s="1">
      <c r="A148" s="209" t="n">
        <v>140</v>
      </c>
      <c r="B148" s="466" t="inlineStr">
        <is>
          <t>乡村建设行动</t>
        </is>
      </c>
      <c r="C148" s="466" t="inlineStr">
        <is>
          <t>人居环境整治</t>
        </is>
      </c>
      <c r="D148" s="466" t="inlineStr">
        <is>
          <t>农村污水治理、村容村貌提升</t>
        </is>
      </c>
      <c r="E148" s="299" t="inlineStr">
        <is>
          <t>阿都乡施都村约那村人居环境整治项目</t>
        </is>
      </c>
      <c r="F148" s="466" t="inlineStr">
        <is>
          <t>阿都</t>
        </is>
      </c>
      <c r="G148" s="466" t="inlineStr">
        <is>
          <t>施都村</t>
        </is>
      </c>
      <c r="H148" s="466" t="inlineStr">
        <is>
          <t>新建</t>
        </is>
      </c>
      <c r="I148" s="299" t="inlineStr">
        <is>
          <t>投入资金50万元，主要建设内容包含：  
1.铺设串户φ160PVC排污管700米，160元/米、投资11.2万元；
2.建设污沟2条长400米，深0.6米，宽0.6米，混凝土浇筑盖板，400元/米，投资16万元；
3.建设三格化粪池2个，80立方米，1000元/立方米，投资8万元。
4.硬化村内道路1000平方米，C30混凝土浇筑，厚15CM，100元/平方米，投资10万元；5.建设检查井18个，1000元/个，投资1.8万元；
6.人居环境整治提升600平方米，50元/平方米，投资3万元。</t>
        </is>
      </c>
      <c r="J148" s="209" t="n">
        <v>50</v>
      </c>
      <c r="K148" s="209" t="n"/>
      <c r="L148" s="209" t="n">
        <v>50</v>
      </c>
      <c r="M148" s="212" t="n"/>
      <c r="N148" s="299" t="inlineStr">
        <is>
          <t>通过项目实施，建成资产产权归村集体所有，进一步完善基础设施，改善辖区内农户131户426人的生产、生活条件，有效提升群众的获得感、幸福感。</t>
        </is>
      </c>
      <c r="O148" s="466" t="inlineStr">
        <is>
          <t>其他</t>
        </is>
      </c>
      <c r="P148" s="209" t="n">
        <v>426</v>
      </c>
      <c r="Q148" s="466" t="inlineStr">
        <is>
          <t>否</t>
        </is>
      </c>
      <c r="R148" s="466" t="inlineStr">
        <is>
          <t>否</t>
        </is>
      </c>
      <c r="S148" s="466" t="inlineStr">
        <is>
          <t>否</t>
        </is>
      </c>
      <c r="T148" s="299" t="inlineStr">
        <is>
          <t>宣威市民族宗教事务局</t>
        </is>
      </c>
      <c r="U148" s="299" t="inlineStr">
        <is>
          <t>阿都乡人民政府</t>
        </is>
      </c>
      <c r="V148" s="466" t="inlineStr">
        <is>
          <t>是</t>
        </is>
      </c>
      <c r="W148" s="483" t="n">
        <v>46098</v>
      </c>
      <c r="X148" s="483" t="n">
        <v>46373</v>
      </c>
      <c r="Y148" s="504" t="inlineStr">
        <is>
          <t>同意</t>
        </is>
      </c>
      <c r="Z148" s="212" t="n"/>
    </row>
    <row r="149" ht="409.5" customHeight="1" s="1">
      <c r="A149" s="209" t="n">
        <v>141</v>
      </c>
      <c r="B149" s="466" t="inlineStr">
        <is>
          <t>乡村建设行动</t>
        </is>
      </c>
      <c r="C149" s="466" t="inlineStr">
        <is>
          <t>人居环境整治</t>
        </is>
      </c>
      <c r="D149" s="466" t="inlineStr">
        <is>
          <t>村容村貌提升</t>
        </is>
      </c>
      <c r="E149" s="466" t="inlineStr">
        <is>
          <t>龙潭镇磨石村委会大水塘村人居环境整治项目</t>
        </is>
      </c>
      <c r="F149" s="466" t="inlineStr">
        <is>
          <t>龙潭镇</t>
        </is>
      </c>
      <c r="G149" s="466" t="inlineStr">
        <is>
          <t>磨石村</t>
        </is>
      </c>
      <c r="H149" s="466" t="inlineStr">
        <is>
          <t>新建</t>
        </is>
      </c>
      <c r="I149" s="299" t="inlineStr">
        <is>
          <t>（1）投资25.025万元对村内道路硬化，C30混凝土长650米、宽3.5米、厚 0.2米，共2275m²，110元/平方米。 
（2）投资13.5万元埋设村内排污管网，主管300MM波纹管长 300米，210元/米；200MM波纹管 排污支管400米，180元/米。
（3） 投资3.5万元对村人居环境提升，拆除残垣断壁200平方米； 村内三堆清理 500平方米，50元/平方米。 
（4）投资3万元新建1座30立方大三格化粪池。
（5）投资4.975万元挡墙支砌150立方米，330元/立方米。</t>
        </is>
      </c>
      <c r="J149" s="209" t="n">
        <v>50</v>
      </c>
      <c r="K149" s="209" t="n"/>
      <c r="L149" s="209" t="n">
        <v>50</v>
      </c>
      <c r="M149" s="209" t="n"/>
      <c r="N149" s="501" t="inlineStr">
        <is>
          <t>通过项目实施，建成混凝土路2275平方米，村内排污管网700米，化粪池1个，建成后产权归村集体所有，进一步完善了磨石村基础设施，改善了辖区内农户107户321人的生产条件和出行条件，有效提升村民的幸福感、获得感。</t>
        </is>
      </c>
      <c r="O149" s="466" t="inlineStr">
        <is>
          <t>其他</t>
        </is>
      </c>
      <c r="P149" s="209" t="n">
        <v>321</v>
      </c>
      <c r="Q149" s="466" t="inlineStr">
        <is>
          <t>否</t>
        </is>
      </c>
      <c r="R149" s="466" t="inlineStr">
        <is>
          <t>否</t>
        </is>
      </c>
      <c r="S149" s="466" t="inlineStr">
        <is>
          <t>否</t>
        </is>
      </c>
      <c r="T149" s="299" t="inlineStr">
        <is>
          <t>宣威市民族宗教事务局</t>
        </is>
      </c>
      <c r="U149" s="299" t="inlineStr">
        <is>
          <t>龙潭镇人民政府</t>
        </is>
      </c>
      <c r="V149" s="466" t="inlineStr">
        <is>
          <t>是</t>
        </is>
      </c>
      <c r="W149" s="483" t="n">
        <v>46099</v>
      </c>
      <c r="X149" s="483" t="n">
        <v>46374</v>
      </c>
      <c r="Y149" s="504" t="inlineStr">
        <is>
          <t>同意</t>
        </is>
      </c>
      <c r="Z149" s="212" t="n"/>
    </row>
    <row r="150" ht="409.5" customHeight="1" s="1">
      <c r="A150" s="209" t="n">
        <v>142</v>
      </c>
      <c r="B150" s="466" t="inlineStr">
        <is>
          <t>乡村建设行动</t>
        </is>
      </c>
      <c r="C150" s="466" t="inlineStr">
        <is>
          <t>农村基础设施</t>
        </is>
      </c>
      <c r="D150" s="466" t="inlineStr">
        <is>
          <t>农村道路建设（通村路、通户路、小型桥梁等）</t>
        </is>
      </c>
      <c r="E150" s="299" t="inlineStr">
        <is>
          <t>宛水街道2026年新文社区道路硬化项目</t>
        </is>
      </c>
      <c r="F150" s="466" t="inlineStr">
        <is>
          <t>宛水街道</t>
        </is>
      </c>
      <c r="G150" s="466" t="inlineStr">
        <is>
          <t>新文社区</t>
        </is>
      </c>
      <c r="H150" s="466" t="inlineStr">
        <is>
          <t>新建</t>
        </is>
      </c>
      <c r="I150" s="299" t="inlineStr">
        <is>
          <t>用C30混凝土硬化村内道路5001.5平方米，厚0.2米，100元/平方米。
 1.第一居民小组陈刚户房后至张福吉户长258米，宽3.5米，903平方米；
2.第一居民小组李松梅户至陈道理户地埂长214米，宽3.5米，749平方米；
3.第一居民小组李玉论户门口长100米，宽3.5，350平方米；
4.第一居民小组何兴达户家门口至李满刚户房后公厕长201米，宽3.5米，703.5平方米；
5.袁琼珍户至新文第二居民小组闸塘长356米，宽3.5米，1246平方米；
6..第二居民小组李兴江户门口：长30米，宽3.5米，面积105平方米；
7.第二居民小组公房旁：长20米，宽3.5米，面积70平方米；
8.第二居民小组高娇户门口：长30米，宽3.5米，面积105平方米；
9.第二居民小组何桂兰户门口：长20米，宽3.5米，面积70平方米。
10.新文第八居民小组鱼塘周边长200米，宽3.5米，700平方米。</t>
        </is>
      </c>
      <c r="J150" s="209" t="n">
        <v>50</v>
      </c>
      <c r="K150" s="209" t="n"/>
      <c r="L150" s="209" t="n">
        <v>50</v>
      </c>
      <c r="M150" s="209" t="n"/>
      <c r="N150" s="299" t="inlineStr">
        <is>
          <t>通过项目实施，硬化新文社区第一、第二、第八居民小组村内道路5001.5平方米，解决667户2000余人的出行困难问题，切实改变居民出行难、不安全的问题，改善居民生产生活条件，有效提高居民的获得感、幸福感、安全感，增强少数民族同胞的凝聚力和向心力。</t>
        </is>
      </c>
      <c r="O150" s="466" t="inlineStr">
        <is>
          <t>其他</t>
        </is>
      </c>
      <c r="P150" s="209" t="n">
        <v>1600</v>
      </c>
      <c r="Q150" s="466" t="inlineStr">
        <is>
          <t>否</t>
        </is>
      </c>
      <c r="R150" s="466" t="inlineStr">
        <is>
          <t>否</t>
        </is>
      </c>
      <c r="S150" s="466" t="inlineStr">
        <is>
          <t>否</t>
        </is>
      </c>
      <c r="T150" s="299" t="inlineStr">
        <is>
          <t>宣威市民族宗教事务局</t>
        </is>
      </c>
      <c r="U150" s="466" t="inlineStr">
        <is>
          <t>宛水街道办事处</t>
        </is>
      </c>
      <c r="V150" s="466" t="inlineStr">
        <is>
          <t>是</t>
        </is>
      </c>
      <c r="W150" s="483" t="n">
        <v>46100</v>
      </c>
      <c r="X150" s="483" t="n">
        <v>46375</v>
      </c>
      <c r="Y150" s="504" t="inlineStr">
        <is>
          <t>同意</t>
        </is>
      </c>
      <c r="Z150" s="212" t="n"/>
    </row>
    <row r="151" ht="252" customHeight="1" s="1">
      <c r="A151" s="209" t="n">
        <v>143</v>
      </c>
      <c r="B151" s="466" t="inlineStr">
        <is>
          <t>乡村建设行动</t>
        </is>
      </c>
      <c r="C151" s="466" t="inlineStr">
        <is>
          <t>农村基础设施</t>
        </is>
      </c>
      <c r="D151" s="466" t="inlineStr">
        <is>
          <t>农村道路建设（通村路、通户路、小型桥梁等）</t>
        </is>
      </c>
      <c r="E151" s="299" t="inlineStr">
        <is>
          <t>龙场镇罗营村委会官家营村道路硬化项目</t>
        </is>
      </c>
      <c r="F151" s="466" t="inlineStr">
        <is>
          <t>龙场镇</t>
        </is>
      </c>
      <c r="G151" s="466" t="inlineStr">
        <is>
          <t>罗营村</t>
        </is>
      </c>
      <c r="H151" s="466" t="inlineStr">
        <is>
          <t>新建</t>
        </is>
      </c>
      <c r="I151" s="299" t="inlineStr">
        <is>
          <t>用C30混凝土硬化村内道路2条4200平方米，厚20cm。
1.村委会至李树松户旁边道路基础工程路面硬化施工800米(2800㎡)；
2.马房村至浑头冲户道路基础工程路面硬化施工400米(1400㎡)。</t>
        </is>
      </c>
      <c r="J151" s="209" t="n">
        <v>40</v>
      </c>
      <c r="K151" s="209" t="n">
        <v>40</v>
      </c>
      <c r="L151" s="209" t="n"/>
      <c r="M151" s="209" t="n"/>
      <c r="N151" s="299" t="inlineStr">
        <is>
          <t>通过项目实施，硬化村内道路1200米，4200㎡，产权归村集体所有，进一步完善了基础设施，改善了辖区内农户68户209人的生产条件和出行条件，有效提升村民的幸福感、获得感。</t>
        </is>
      </c>
      <c r="O151" s="466" t="inlineStr">
        <is>
          <t>其他</t>
        </is>
      </c>
      <c r="P151" s="209" t="n">
        <v>209</v>
      </c>
      <c r="Q151" s="466" t="inlineStr">
        <is>
          <t>否</t>
        </is>
      </c>
      <c r="R151" s="466" t="inlineStr">
        <is>
          <t>否</t>
        </is>
      </c>
      <c r="S151" s="466" t="inlineStr">
        <is>
          <t>否</t>
        </is>
      </c>
      <c r="T151" s="299" t="inlineStr">
        <is>
          <t>宣威市民族宗教事务局</t>
        </is>
      </c>
      <c r="U151" s="299" t="inlineStr">
        <is>
          <t>龙场镇人民政府</t>
        </is>
      </c>
      <c r="V151" s="466" t="inlineStr">
        <is>
          <t>是</t>
        </is>
      </c>
      <c r="W151" s="483" t="n">
        <v>46101</v>
      </c>
      <c r="X151" s="483" t="n">
        <v>46376</v>
      </c>
      <c r="Y151" s="504" t="inlineStr">
        <is>
          <t>同意</t>
        </is>
      </c>
      <c r="Z151" s="212" t="n"/>
    </row>
    <row r="152" ht="231" customHeight="1" s="1">
      <c r="A152" s="209" t="n">
        <v>144</v>
      </c>
      <c r="B152" s="466" t="inlineStr">
        <is>
          <t>乡村建设行动</t>
        </is>
      </c>
      <c r="C152" s="466" t="inlineStr">
        <is>
          <t>农村基础设施</t>
        </is>
      </c>
      <c r="D152" s="466" t="inlineStr">
        <is>
          <t>产业路、资源路、旅游路</t>
        </is>
      </c>
      <c r="E152" s="299" t="inlineStr">
        <is>
          <t>海岱镇岩上村委会山林果树村产业路建设项目</t>
        </is>
      </c>
      <c r="F152" s="466" t="inlineStr">
        <is>
          <t>海岱镇</t>
        </is>
      </c>
      <c r="G152" s="466" t="inlineStr">
        <is>
          <t>岩上村</t>
        </is>
      </c>
      <c r="H152" s="466" t="inlineStr">
        <is>
          <t>新建</t>
        </is>
      </c>
      <c r="I152" s="299" t="inlineStr">
        <is>
          <t>投入27.048万元新建产业路588米、宽4米，并用C30混凝土硬化、厚度25公分，每平方115元；投入2.952万元砖砌道路两侧40cm*30cm排水沟共588米，每米50.2元</t>
        </is>
      </c>
      <c r="J152" s="209" t="n">
        <v>30</v>
      </c>
      <c r="K152" s="209" t="n">
        <v>30</v>
      </c>
      <c r="L152" s="209" t="n"/>
      <c r="M152" s="209" t="n"/>
      <c r="N152" s="299" t="inlineStr">
        <is>
          <t>通过项目实施，建成道路2352平方米、排水沟588米，产权归村集体所有，进一步完善了基础设施，改善了辖区内农户890户2818人的出行条件和生产条件，为产业发展奠定基础，有效提升村民的幸福感、获得感。</t>
        </is>
      </c>
      <c r="O152" s="466" t="inlineStr">
        <is>
          <t>其他</t>
        </is>
      </c>
      <c r="P152" s="209" t="n">
        <v>2818</v>
      </c>
      <c r="Q152" s="466" t="inlineStr">
        <is>
          <t>否</t>
        </is>
      </c>
      <c r="R152" s="466" t="inlineStr">
        <is>
          <t>否</t>
        </is>
      </c>
      <c r="S152" s="466" t="inlineStr">
        <is>
          <t>否</t>
        </is>
      </c>
      <c r="T152" s="299" t="inlineStr">
        <is>
          <t>宣威市民族宗教事务局</t>
        </is>
      </c>
      <c r="U152" s="466" t="inlineStr">
        <is>
          <t>海岱镇人民政府</t>
        </is>
      </c>
      <c r="V152" s="466" t="inlineStr">
        <is>
          <t>是</t>
        </is>
      </c>
      <c r="W152" s="483" t="n">
        <v>46102</v>
      </c>
      <c r="X152" s="483" t="n">
        <v>46377</v>
      </c>
      <c r="Y152" s="504" t="inlineStr">
        <is>
          <t>同意</t>
        </is>
      </c>
      <c r="Z152" s="212" t="n"/>
    </row>
    <row r="153" ht="195.75" customHeight="1" s="1">
      <c r="A153" s="209" t="n">
        <v>145</v>
      </c>
      <c r="B153" s="466" t="inlineStr">
        <is>
          <t>乡村建设行动</t>
        </is>
      </c>
      <c r="C153" s="466" t="inlineStr">
        <is>
          <t>农村基础设施</t>
        </is>
      </c>
      <c r="D153" s="466" t="inlineStr">
        <is>
          <t>农村道路建设（通村路、通户路、小型桥梁等）</t>
        </is>
      </c>
      <c r="E153" s="466" t="inlineStr">
        <is>
          <t>凤凰街道河东社区道路建设项目</t>
        </is>
      </c>
      <c r="F153" s="466" t="inlineStr">
        <is>
          <t>凤凰街道</t>
        </is>
      </c>
      <c r="G153" s="466" t="inlineStr">
        <is>
          <t>河东社区</t>
        </is>
      </c>
      <c r="H153" s="466" t="inlineStr">
        <is>
          <t>新建</t>
        </is>
      </c>
      <c r="I153" s="299" t="inlineStr">
        <is>
          <t>对高湾村内道路提升改造，在原有道路上铺设5公分的沥青，铺设面积4500平方米。</t>
        </is>
      </c>
      <c r="J153" s="209" t="n">
        <v>30</v>
      </c>
      <c r="K153" s="209" t="n"/>
      <c r="L153" s="209" t="n">
        <v>30</v>
      </c>
      <c r="M153" s="209" t="n"/>
      <c r="N153" s="299" t="inlineStr">
        <is>
          <t>通过项目实施，提升改造道路4500平方米 ，进一步完善基础设施，改善辖区内农户59户170人（已脱贫户1户）的生产条件和出行条件，有效提升村民的幸福感、获得感。</t>
        </is>
      </c>
      <c r="O153" s="466" t="inlineStr">
        <is>
          <t>其他</t>
        </is>
      </c>
      <c r="P153" s="209" t="n">
        <v>170</v>
      </c>
      <c r="Q153" s="466" t="inlineStr">
        <is>
          <t>否</t>
        </is>
      </c>
      <c r="R153" s="466" t="inlineStr">
        <is>
          <t>否</t>
        </is>
      </c>
      <c r="S153" s="466" t="inlineStr">
        <is>
          <t>否</t>
        </is>
      </c>
      <c r="T153" s="299" t="inlineStr">
        <is>
          <t>宣威市民族宗教事务局</t>
        </is>
      </c>
      <c r="U153" s="466" t="inlineStr">
        <is>
          <t>凤凰街道办事处</t>
        </is>
      </c>
      <c r="V153" s="466" t="inlineStr">
        <is>
          <t>是</t>
        </is>
      </c>
      <c r="W153" s="483" t="n">
        <v>46103</v>
      </c>
      <c r="X153" s="483" t="n">
        <v>46378</v>
      </c>
      <c r="Y153" s="504" t="inlineStr">
        <is>
          <t>同意</t>
        </is>
      </c>
      <c r="Z153" s="212" t="n"/>
    </row>
    <row r="154" ht="303" customHeight="1" s="1">
      <c r="A154" s="209" t="n">
        <v>146</v>
      </c>
      <c r="B154" s="466" t="inlineStr">
        <is>
          <t>乡村建设行动</t>
        </is>
      </c>
      <c r="C154" s="466" t="inlineStr">
        <is>
          <t>农村基础设施</t>
        </is>
      </c>
      <c r="D154" s="466" t="inlineStr">
        <is>
          <t>产业路、资源路、旅游路</t>
        </is>
      </c>
      <c r="E154" s="466" t="inlineStr">
        <is>
          <t>板桥街道永安村委会向阳村道路建设项目</t>
        </is>
      </c>
      <c r="F154" s="466" t="inlineStr">
        <is>
          <t>板桥街道</t>
        </is>
      </c>
      <c r="G154" s="466" t="inlineStr">
        <is>
          <t>永安村</t>
        </is>
      </c>
      <c r="H154" s="466" t="inlineStr">
        <is>
          <t>新建</t>
        </is>
      </c>
      <c r="I154" s="498" t="inlineStr">
        <is>
          <t>在莲藕种植基地内新建钢结构道路：长315米，宽1.5米，合计472.5平方米，单价634.92元/平方米，总价30万元。</t>
        </is>
      </c>
      <c r="J154" s="209" t="n">
        <v>30</v>
      </c>
      <c r="K154" s="209" t="n">
        <v>30</v>
      </c>
      <c r="L154" s="230" t="n"/>
      <c r="M154" s="209" t="n"/>
      <c r="N154" s="498" t="inlineStr">
        <is>
          <t>通过项目实施，建成旅游路472.5平方米，产权归村集体所有，便于莲藕种采运，助力莲藕种植，同时进一步完善永安田园综合体基础设施，改善了辖区内41 户农户（含 5 户脱贫户、1 户边缘户 ）生产种植条件，同时带动旅游收入增长，巩固脱贫成果，推动乡村产业振兴。</t>
        </is>
      </c>
      <c r="O154" s="466" t="inlineStr">
        <is>
          <t>其他</t>
        </is>
      </c>
      <c r="P154" s="209" t="n">
        <v>70</v>
      </c>
      <c r="Q154" s="466" t="inlineStr">
        <is>
          <t>否</t>
        </is>
      </c>
      <c r="R154" s="466" t="inlineStr">
        <is>
          <t>否</t>
        </is>
      </c>
      <c r="S154" s="466" t="inlineStr">
        <is>
          <t>否</t>
        </is>
      </c>
      <c r="T154" s="299" t="inlineStr">
        <is>
          <t>宣威市民族宗教事务局</t>
        </is>
      </c>
      <c r="U154" s="466" t="inlineStr">
        <is>
          <t>板桥街道办事处</t>
        </is>
      </c>
      <c r="V154" s="466" t="inlineStr">
        <is>
          <t>是</t>
        </is>
      </c>
      <c r="W154" s="483" t="n">
        <v>46104</v>
      </c>
      <c r="X154" s="483" t="n">
        <v>46379</v>
      </c>
      <c r="Y154" s="504" t="inlineStr">
        <is>
          <t>同意</t>
        </is>
      </c>
      <c r="Z154" s="212" t="n"/>
    </row>
    <row r="155" ht="236.25" customHeight="1" s="1">
      <c r="A155" s="209" t="n">
        <v>147</v>
      </c>
      <c r="B155" s="466" t="inlineStr">
        <is>
          <t>乡村建设行动</t>
        </is>
      </c>
      <c r="C155" s="466" t="inlineStr">
        <is>
          <t>农村基础设施</t>
        </is>
      </c>
      <c r="D155" s="466" t="inlineStr">
        <is>
          <t>农村道路建设（通村路、通户路、小型桥梁等）</t>
        </is>
      </c>
      <c r="E155" s="466" t="inlineStr">
        <is>
          <t>普立乡官寨村委会泥海戛村村内基础设施建设项目</t>
        </is>
      </c>
      <c r="F155" s="466" t="inlineStr">
        <is>
          <t>普立乡</t>
        </is>
      </c>
      <c r="G155" s="466" t="inlineStr">
        <is>
          <t>官寨村</t>
        </is>
      </c>
      <c r="H155" s="466" t="inlineStr">
        <is>
          <t>新建</t>
        </is>
      </c>
      <c r="I155" s="302" t="inlineStr">
        <is>
          <t>1.投入18.56万元对村内道路进行硬化（C20水泥混凝土垫层20厘米厚），合计1600平方米；
2.投入9.6万元支砌道路旁挡墙300立方米；
3.投入1.84万元铺设村内饮水管网920米（PE32管）。</t>
        </is>
      </c>
      <c r="J155" s="209" t="n">
        <v>30</v>
      </c>
      <c r="K155" s="209" t="n">
        <v>30</v>
      </c>
      <c r="L155" s="209" t="n"/>
      <c r="M155" s="209" t="n"/>
      <c r="N155" s="299" t="inlineStr">
        <is>
          <t>通过项目实施，进一步提升村内基础设施，改善人居环境，方便村民的出行。受益农户115户446人，（脱贫户10户36人）。</t>
        </is>
      </c>
      <c r="O155" s="466" t="inlineStr">
        <is>
          <t>其他</t>
        </is>
      </c>
      <c r="P155" s="209" t="inlineStr">
        <is>
          <t>446人</t>
        </is>
      </c>
      <c r="Q155" s="466" t="inlineStr">
        <is>
          <t>否</t>
        </is>
      </c>
      <c r="R155" s="466" t="inlineStr">
        <is>
          <t>否</t>
        </is>
      </c>
      <c r="S155" s="466" t="inlineStr">
        <is>
          <t>否</t>
        </is>
      </c>
      <c r="T155" s="299" t="inlineStr">
        <is>
          <t>宣威市民族宗教事务局</t>
        </is>
      </c>
      <c r="U155" s="466" t="inlineStr">
        <is>
          <t>宣威市普立乡人民政府</t>
        </is>
      </c>
      <c r="V155" s="466" t="inlineStr">
        <is>
          <t>是</t>
        </is>
      </c>
      <c r="W155" s="483" t="n">
        <v>46105</v>
      </c>
      <c r="X155" s="483" t="n">
        <v>46380</v>
      </c>
      <c r="Y155" s="504" t="inlineStr">
        <is>
          <t>同意</t>
        </is>
      </c>
      <c r="Z155" s="212" t="n"/>
    </row>
    <row r="156" ht="409.5" customHeight="1" s="1">
      <c r="A156" s="209" t="n">
        <v>148</v>
      </c>
      <c r="B156" s="466" t="inlineStr">
        <is>
          <t>乡村建设行动</t>
        </is>
      </c>
      <c r="C156" s="299" t="inlineStr">
        <is>
          <t>人居环境整治</t>
        </is>
      </c>
      <c r="D156" s="299" t="inlineStr">
        <is>
          <t>农村垃圾治理</t>
        </is>
      </c>
      <c r="E156" s="299" t="inlineStr">
        <is>
          <t>乐丰乡垃圾中转站建设项目</t>
        </is>
      </c>
      <c r="F156" s="466" t="inlineStr">
        <is>
          <t>乐丰乡</t>
        </is>
      </c>
      <c r="G156" s="466" t="inlineStr">
        <is>
          <t>店子村</t>
        </is>
      </c>
      <c r="H156" s="466" t="inlineStr">
        <is>
          <t>新建</t>
        </is>
      </c>
      <c r="I156" s="212" t="inlineStr">
        <is>
          <t>1、投入53.82万元新建垃圾中转站房207平方米。单层框架结构站房，建筑高度7米。单价2600元/m²
2、投入56.18万元建设室外附属工程。包括投入2.8万元进行场地填方1500方，借土回填，分层碾压，单价18.6元/方。投入6.84万元建设毛石挡土墙180方，单价380元/方，投入18万元硬化室外场地1500m²，单价120元/m²，投资7.5万元建设排水管网150m、检查井及化粪池，投入6.5万元建设围栏200米及大门，投入3.5万元建设污水积液池，投入11.04万元建设相应线路及管线。</t>
        </is>
      </c>
      <c r="J156" s="209" t="n">
        <v>110</v>
      </c>
      <c r="K156" s="209" t="n"/>
      <c r="L156" s="209" t="n">
        <v>110</v>
      </c>
      <c r="M156" s="209" t="n"/>
      <c r="N156" s="299" t="inlineStr">
        <is>
          <t>总体目标体现项目的预期效益，示例：“通过建垃圾中转站。项目建成后产权乐丰乡人民政府店子村委会，建成后提升全乡人居环境满意度（其中脱贫户2988户，“三‘类监测对象”320户）。</t>
        </is>
      </c>
      <c r="O156" s="466" t="inlineStr">
        <is>
          <t>其它</t>
        </is>
      </c>
      <c r="P156" s="209" t="n">
        <v>59100</v>
      </c>
      <c r="Q156" s="466" t="inlineStr">
        <is>
          <t>否</t>
        </is>
      </c>
      <c r="R156" s="466" t="inlineStr">
        <is>
          <t>否</t>
        </is>
      </c>
      <c r="S156" s="466" t="inlineStr">
        <is>
          <t>否</t>
        </is>
      </c>
      <c r="T156" s="466" t="inlineStr">
        <is>
          <t>宣威市住房和城乡建设局</t>
        </is>
      </c>
      <c r="U156" s="466" t="inlineStr">
        <is>
          <t>乐丰乡人民政府</t>
        </is>
      </c>
      <c r="V156" s="466" t="inlineStr">
        <is>
          <t>是</t>
        </is>
      </c>
      <c r="W156" s="248" t="n">
        <v>46023</v>
      </c>
      <c r="X156" s="248" t="n">
        <v>46357</v>
      </c>
      <c r="Y156" s="490" t="inlineStr">
        <is>
          <t>同意入库</t>
        </is>
      </c>
      <c r="Z156" s="466" t="inlineStr">
        <is>
          <t>住建农村生活垃圾治理</t>
        </is>
      </c>
    </row>
    <row r="157" ht="409.5" customHeight="1" s="1">
      <c r="A157" s="209" t="n">
        <v>149</v>
      </c>
      <c r="B157" s="466" t="inlineStr">
        <is>
          <t>乡村建设行动</t>
        </is>
      </c>
      <c r="C157" s="299" t="inlineStr">
        <is>
          <t>人居环境整治</t>
        </is>
      </c>
      <c r="D157" s="299" t="inlineStr">
        <is>
          <t>农村垃圾治理</t>
        </is>
      </c>
      <c r="E157" s="299" t="inlineStr">
        <is>
          <t>田坝镇垃圾中转站建设项目</t>
        </is>
      </c>
      <c r="F157" s="466" t="inlineStr">
        <is>
          <t>田坝</t>
        </is>
      </c>
      <c r="G157" s="466" t="inlineStr">
        <is>
          <t>田煤社区</t>
        </is>
      </c>
      <c r="H157" s="466" t="inlineStr">
        <is>
          <t>新建</t>
        </is>
      </c>
      <c r="I157" s="212" t="inlineStr">
        <is>
          <t>1、投入53.82万元新建垃圾中转站房207平方米。单层框架结构站房，层高7米。单价2600元/m²。
2、投入56.18万元建设室外附属工程。包括投入2.79万元进行场地填方1500方，借土回填，分层碾压，单价18.6元/方。投入7.60万元建设毛石挡土墙200方，单价380元/方，投入15.84万元硬化室外场地1320m²，单价120元/m²，投资7.5万元建设排水管网150m、检查井及化粪池，投入6.5万元建设围栏205米及大门，投入3.5万元建设污水积液池，投入12.45万元建设相应线路及给水管线等附属工程。</t>
        </is>
      </c>
      <c r="J157" s="209" t="n">
        <v>110</v>
      </c>
      <c r="K157" s="209" t="n"/>
      <c r="L157" s="209" t="n">
        <v>110</v>
      </c>
      <c r="M157" s="209" t="n"/>
      <c r="N157" s="299" t="inlineStr">
        <is>
          <t>通过田坝镇垃圾中转站建设项目的实施，形成了更完善农村基础设施，实现了生活垃圾有效收集处理，村容村貌更加干净整洁，农村人居环境明显提升，生活幸福感和安全感不断提高,预计惠及全镇18个村（社区）7.8万人，其中三类检测对象559户1394人。</t>
        </is>
      </c>
      <c r="O157" s="466" t="inlineStr">
        <is>
          <t>其它</t>
        </is>
      </c>
      <c r="P157" s="209" t="n">
        <v>78000</v>
      </c>
      <c r="Q157" s="466" t="inlineStr">
        <is>
          <t>否</t>
        </is>
      </c>
      <c r="R157" s="466" t="inlineStr">
        <is>
          <t>否</t>
        </is>
      </c>
      <c r="S157" s="466" t="inlineStr">
        <is>
          <t>否</t>
        </is>
      </c>
      <c r="T157" s="466" t="inlineStr">
        <is>
          <t>宣威市住房和城乡建设局</t>
        </is>
      </c>
      <c r="U157" s="466" t="inlineStr">
        <is>
          <t>田坝镇人民政府</t>
        </is>
      </c>
      <c r="V157" s="466" t="inlineStr">
        <is>
          <t>是</t>
        </is>
      </c>
      <c r="W157" s="248" t="n">
        <v>46023</v>
      </c>
      <c r="X157" s="248" t="n">
        <v>46357</v>
      </c>
      <c r="Y157" s="490" t="inlineStr">
        <is>
          <t>同意入库</t>
        </is>
      </c>
      <c r="Z157" s="466" t="inlineStr">
        <is>
          <t>住建农村生活垃圾治理</t>
        </is>
      </c>
    </row>
    <row r="158" ht="409.5" customHeight="1" s="1">
      <c r="A158" s="209" t="n">
        <v>150</v>
      </c>
      <c r="B158" s="466" t="inlineStr">
        <is>
          <t>乡村建设行动</t>
        </is>
      </c>
      <c r="C158" s="299" t="inlineStr">
        <is>
          <t>人居环境整治</t>
        </is>
      </c>
      <c r="D158" s="299" t="inlineStr">
        <is>
          <t>农村垃圾治理</t>
        </is>
      </c>
      <c r="E158" s="299" t="inlineStr">
        <is>
          <t>阿都乡垃圾中转站建设项目</t>
        </is>
      </c>
      <c r="F158" s="466" t="inlineStr">
        <is>
          <t>阿都</t>
        </is>
      </c>
      <c r="G158" s="466" t="inlineStr">
        <is>
          <t>梨树</t>
        </is>
      </c>
      <c r="H158" s="466" t="inlineStr">
        <is>
          <t>新建</t>
        </is>
      </c>
      <c r="I158" s="212" t="inlineStr">
        <is>
          <t>1、投入57.96万元新建垃圾中转站房207平方米。单层框架结构站房，层高7米，结合地形基础初步考虑为筏板基础，单价2800元/m²。
2、投入52.04万元建设室外附属工程。包括投入4.65万元进行场地填方2500方，借土回填，分层碾压，单价18.6元/方。投入15.2万元建设毛石挡土墙400方，单价380元/方，投入13.8万元硬化室外场地1150m²，单价120元/m²，投资6万元建设排水管网120m、检查井及化粪池，投入5.5万元建设围栏160米及大门，投入3.5万元建设污水积液池，投入3.39万元建设相应用电线路及给水管线等其他附属工程。</t>
        </is>
      </c>
      <c r="J158" s="209" t="n">
        <v>110</v>
      </c>
      <c r="K158" s="209" t="n"/>
      <c r="L158" s="209" t="n">
        <v>110</v>
      </c>
      <c r="M158" s="209" t="n"/>
      <c r="N158" s="299" t="inlineStr">
        <is>
          <t>通过项目实施，对生活垃圾进行集中收集、压缩和转动，有效提升垃圾清运效率，实现垃圾无害化处理，改善全乡农户13533户45602人的生产、生活条件。</t>
        </is>
      </c>
      <c r="O158" s="466" t="inlineStr">
        <is>
          <t>其它</t>
        </is>
      </c>
      <c r="P158" s="209" t="n">
        <v>45602</v>
      </c>
      <c r="Q158" s="466" t="inlineStr">
        <is>
          <t>否</t>
        </is>
      </c>
      <c r="R158" s="466" t="inlineStr">
        <is>
          <t>否</t>
        </is>
      </c>
      <c r="S158" s="466" t="inlineStr">
        <is>
          <t>否</t>
        </is>
      </c>
      <c r="T158" s="466" t="inlineStr">
        <is>
          <t>宣威市住房和城乡建设局</t>
        </is>
      </c>
      <c r="U158" s="466" t="inlineStr">
        <is>
          <t>阿都乡人民政府</t>
        </is>
      </c>
      <c r="V158" s="466" t="inlineStr">
        <is>
          <t>是</t>
        </is>
      </c>
      <c r="W158" s="248" t="n">
        <v>46023</v>
      </c>
      <c r="X158" s="248" t="n">
        <v>46357</v>
      </c>
      <c r="Y158" s="490" t="inlineStr">
        <is>
          <t>同意入库</t>
        </is>
      </c>
      <c r="Z158" s="466" t="inlineStr">
        <is>
          <t>住建农村生活垃圾治理</t>
        </is>
      </c>
    </row>
    <row r="159" ht="409.5" customHeight="1" s="1">
      <c r="A159" s="209" t="n">
        <v>151</v>
      </c>
      <c r="B159" s="466" t="inlineStr">
        <is>
          <t>乡村建设行动</t>
        </is>
      </c>
      <c r="C159" s="299" t="inlineStr">
        <is>
          <t>人居环境整治</t>
        </is>
      </c>
      <c r="D159" s="299" t="inlineStr">
        <is>
          <t>农村垃圾治理</t>
        </is>
      </c>
      <c r="E159" s="299" t="inlineStr">
        <is>
          <t>得禄乡垃圾中转站建设项目</t>
        </is>
      </c>
      <c r="F159" s="466" t="inlineStr">
        <is>
          <t>得禄乡</t>
        </is>
      </c>
      <c r="G159" s="466" t="inlineStr">
        <is>
          <t>务乐村</t>
        </is>
      </c>
      <c r="H159" s="466" t="inlineStr">
        <is>
          <t>新建</t>
        </is>
      </c>
      <c r="I159" s="212" t="inlineStr">
        <is>
          <t>1、投入57.96万元新建垃圾中转站房207平方米。单层框架结构站房，层高7米,结合地形基础初步考虑为筏板基础。单价2800元/m²。               
2、投入52.04万元建设室外附属工程。包括投入21.6万元硬化室外场地1800m²，单价120元/m²，投资8.5万元建设排水管网200m、检查井及化粪池，投入9万元建设围栏280米及大门一樘，投入3.5万元建设污水积液池，投入9.44万元建设相应线路及给水管网等附属工程。</t>
        </is>
      </c>
      <c r="J159" s="209" t="n">
        <v>110</v>
      </c>
      <c r="K159" s="209" t="n"/>
      <c r="L159" s="209" t="n">
        <v>110</v>
      </c>
      <c r="M159" s="209" t="n"/>
      <c r="N159" s="299" t="inlineStr">
        <is>
          <t>通过垃圾中转站建设，实现全乡垃圾集中转运,极大的改善和提升农村人居环境，提升群众幸福感、获得感，受益人数2.6万余人！</t>
        </is>
      </c>
      <c r="O159" s="466" t="inlineStr">
        <is>
          <t>其它</t>
        </is>
      </c>
      <c r="P159" s="209" t="n">
        <v>26000</v>
      </c>
      <c r="Q159" s="466" t="inlineStr">
        <is>
          <t>否</t>
        </is>
      </c>
      <c r="R159" s="466" t="inlineStr">
        <is>
          <t>否</t>
        </is>
      </c>
      <c r="S159" s="466" t="inlineStr">
        <is>
          <t>否</t>
        </is>
      </c>
      <c r="T159" s="466" t="inlineStr">
        <is>
          <t>宣威市住房和城乡建设局</t>
        </is>
      </c>
      <c r="U159" s="466" t="inlineStr">
        <is>
          <t>得禄乡人民政府</t>
        </is>
      </c>
      <c r="V159" s="466" t="inlineStr">
        <is>
          <t>是</t>
        </is>
      </c>
      <c r="W159" s="248" t="n">
        <v>46023</v>
      </c>
      <c r="X159" s="248" t="n">
        <v>46357</v>
      </c>
      <c r="Y159" s="490" t="inlineStr">
        <is>
          <t>同意入库</t>
        </is>
      </c>
      <c r="Z159" s="466" t="inlineStr">
        <is>
          <t>住建农村生活垃圾治理</t>
        </is>
      </c>
    </row>
    <row r="160" ht="409.5" customHeight="1" s="1">
      <c r="A160" s="209" t="n">
        <v>152</v>
      </c>
      <c r="B160" s="466" t="inlineStr">
        <is>
          <t>乡村建设行动</t>
        </is>
      </c>
      <c r="C160" s="299" t="inlineStr">
        <is>
          <t>人居环境整治</t>
        </is>
      </c>
      <c r="D160" s="299" t="inlineStr">
        <is>
          <t>农村垃圾治理</t>
        </is>
      </c>
      <c r="E160" s="299" t="inlineStr">
        <is>
          <t>格宜镇垃圾中转站建设项目</t>
        </is>
      </c>
      <c r="F160" s="466" t="inlineStr">
        <is>
          <t>格宜镇</t>
        </is>
      </c>
      <c r="G160" s="494" t="inlineStr">
        <is>
          <t>启文村</t>
        </is>
      </c>
      <c r="H160" s="496" t="inlineStr">
        <is>
          <t>新建</t>
        </is>
      </c>
      <c r="I160" s="212" t="inlineStr">
        <is>
          <t>1、投入57.96万元新建垃圾中转站房207平方米。单层框架结构站房，层高7米,结合地形基础初步考虑为筏板基础。单价2800元/m²。                 
2、 投入52.04万元建设室外附属工程。包括投入13.95万元进行场地填方7500方，借土回填，分层碾压，单价18.6元/方。投入13.8万元硬化室外场地1150m²，单价120元/m²，投资6.5万元建设排水管网120m、检查井及化粪池，投入7万元建设围栏185米及大门两樘，投入3.5万元建设污水积液池，投入7.29万元建设相应线路及给水管网等附属工程。</t>
        </is>
      </c>
      <c r="J160" s="209" t="n">
        <v>110</v>
      </c>
      <c r="K160" s="209" t="n"/>
      <c r="L160" s="209" t="n">
        <v>110</v>
      </c>
      <c r="M160" s="209" t="n"/>
      <c r="N160" s="299" t="inlineStr">
        <is>
          <t>通过项目实施，对生活垃圾进行集中收集、压缩和转动，有效提升垃圾清运效率，实现垃圾无害化处理，改善全 14 个村委会， 141 个村民小组，63929人的生产、生活条件。</t>
        </is>
      </c>
      <c r="O160" s="466" t="inlineStr">
        <is>
          <t>其它</t>
        </is>
      </c>
      <c r="P160" s="209" t="n">
        <v>63929</v>
      </c>
      <c r="Q160" s="466" t="inlineStr">
        <is>
          <t>否</t>
        </is>
      </c>
      <c r="R160" s="466" t="inlineStr">
        <is>
          <t>否</t>
        </is>
      </c>
      <c r="S160" s="466" t="inlineStr">
        <is>
          <t>否</t>
        </is>
      </c>
      <c r="T160" s="466" t="inlineStr">
        <is>
          <t>宣威市住房和城乡建设局</t>
        </is>
      </c>
      <c r="U160" s="466" t="inlineStr">
        <is>
          <t>格宜镇人民政府</t>
        </is>
      </c>
      <c r="V160" s="466" t="inlineStr">
        <is>
          <t>是</t>
        </is>
      </c>
      <c r="W160" s="248" t="n">
        <v>46023</v>
      </c>
      <c r="X160" s="248" t="n">
        <v>46357</v>
      </c>
      <c r="Y160" s="490" t="inlineStr">
        <is>
          <t>同意入库</t>
        </is>
      </c>
      <c r="Z160" s="466" t="inlineStr">
        <is>
          <t>住建农村生活垃圾治理</t>
        </is>
      </c>
    </row>
    <row r="161" ht="168" customHeight="1" s="1">
      <c r="A161" s="209" t="n">
        <v>153</v>
      </c>
      <c r="B161" s="466" t="inlineStr">
        <is>
          <t>乡村建设行动</t>
        </is>
      </c>
      <c r="C161" s="299" t="inlineStr">
        <is>
          <t>人居环境整治</t>
        </is>
      </c>
      <c r="D161" s="299" t="inlineStr">
        <is>
          <t>农村垃圾治理</t>
        </is>
      </c>
      <c r="E161" s="299" t="inlineStr">
        <is>
          <t>宣威市田坝等5个乡镇中转站配套压缩设备项目</t>
        </is>
      </c>
      <c r="F161" s="466" t="inlineStr">
        <is>
          <t>田坝镇格宜镇得禄乡阿都乡乐丰乡</t>
        </is>
      </c>
      <c r="G161" s="466" t="inlineStr">
        <is>
          <t>涉及行政村</t>
        </is>
      </c>
      <c r="H161" s="497" t="inlineStr">
        <is>
          <t>新建</t>
        </is>
      </c>
      <c r="I161" s="299" t="inlineStr">
        <is>
          <t>投入450万元购置5套垃圾中转站配套设备，包括压缩机，2个垃圾箱体，位移系统，除臭设备等。</t>
        </is>
      </c>
      <c r="J161" s="209" t="n">
        <v>450</v>
      </c>
      <c r="K161" s="209" t="n"/>
      <c r="L161" s="209" t="n">
        <v>450</v>
      </c>
      <c r="M161" s="209" t="n"/>
      <c r="N161" s="299" t="inlineStr">
        <is>
          <t>通过项目实施，田坝镇、格宜镇、得禄乡、阿都乡、乐丰乡生活垃圾能够得到有效收集、压缩和转动，有效提升垃圾清运效率，实现生活垃圾无害化处理。</t>
        </is>
      </c>
      <c r="O161" s="466" t="inlineStr">
        <is>
          <t>其它</t>
        </is>
      </c>
      <c r="P161" s="209" t="n">
        <v>272631</v>
      </c>
      <c r="Q161" s="466" t="inlineStr">
        <is>
          <t>否</t>
        </is>
      </c>
      <c r="R161" s="466" t="inlineStr">
        <is>
          <t>否</t>
        </is>
      </c>
      <c r="S161" s="466" t="inlineStr">
        <is>
          <t>否</t>
        </is>
      </c>
      <c r="T161" s="466" t="inlineStr">
        <is>
          <t>宣威市住房和城乡建设局</t>
        </is>
      </c>
      <c r="U161" s="466" t="inlineStr">
        <is>
          <t>宣威市住房和城乡建设局</t>
        </is>
      </c>
      <c r="V161" s="466" t="inlineStr">
        <is>
          <t>是</t>
        </is>
      </c>
      <c r="W161" s="248" t="n">
        <v>46023</v>
      </c>
      <c r="X161" s="248" t="n">
        <v>46357</v>
      </c>
      <c r="Y161" s="490" t="inlineStr">
        <is>
          <t>同意入库</t>
        </is>
      </c>
      <c r="Z161" s="466" t="inlineStr">
        <is>
          <t>住建农村生活垃圾治理</t>
        </is>
      </c>
    </row>
    <row r="162" ht="409.5" customHeight="1" s="1">
      <c r="A162" s="209" t="n">
        <v>154</v>
      </c>
      <c r="B162" s="466" t="inlineStr">
        <is>
          <t>乡村建设行动</t>
        </is>
      </c>
      <c r="C162" s="466" t="inlineStr">
        <is>
          <t>农村公共服务</t>
        </is>
      </c>
      <c r="D162" s="466" t="inlineStr">
        <is>
          <t>学校建设或改造（含幼儿园）</t>
        </is>
      </c>
      <c r="E162" s="466" t="inlineStr">
        <is>
          <t>宣威市第十中学运动场及配套设施建设改造项目</t>
        </is>
      </c>
      <c r="F162" s="466" t="inlineStr">
        <is>
          <t>西宁街道</t>
        </is>
      </c>
      <c r="G162" s="466" t="inlineStr">
        <is>
          <t>西泽路</t>
        </is>
      </c>
      <c r="H162" s="466" t="inlineStr">
        <is>
          <t>新建</t>
        </is>
      </c>
      <c r="I162" s="299" t="inlineStr">
        <is>
          <t>投入资金500万元在宣威市第十中学实施运动场及配套设施改造建设项目。建设内容：
1.投入136万元在足球场周围改造建设13mm厚混合型塑胶跑道5910平方米，单价：230元/平（包含排沟处理、地基处理）；
2.投入182万元在羽毛球场上新建钢架模结构雨棚4423平方米，高度7米净高，单价410元/平（包括地基、排水沟处理）。
3.投入163万元在篮球场上新建钢架模结构雨棚3977平方米，高度7米净高，单价410元/平（包括地基、排水沟处理）。
4.投入19万元在羽毛球场、篮球场上安装200照度以上配套设施104个。</t>
        </is>
      </c>
      <c r="J162" s="209" t="n">
        <v>500</v>
      </c>
      <c r="K162" s="209" t="n"/>
      <c r="L162" s="209" t="n"/>
      <c r="M162" s="209" t="n">
        <v>500</v>
      </c>
      <c r="N162" s="299" t="inlineStr">
        <is>
          <t>通过项目实施，建成足球场跑道5910平方米，羽毛球场雨棚4423平方米，篮球场雨棚3977平方米，相关照明配套设施104个，项目建成后，形成的固定资产归宣威市第十中学所有，纳入国有资产管理。通过改善体育教学条件，能够为重点帮扶群体提供更优质的教育资源，助力其全面发展，彰显沪滇“组团式”教育帮扶的精准性和实效性，切实巩固教育脱贫攻坚成果。预计惠及全校7376名师生，其中包含560名脱贫户及“三类监测对象”师生。</t>
        </is>
      </c>
      <c r="O162" s="466" t="inlineStr">
        <is>
          <t>其它</t>
        </is>
      </c>
      <c r="P162" s="209" t="n">
        <v>7376</v>
      </c>
      <c r="Q162" s="466" t="inlineStr">
        <is>
          <t>否</t>
        </is>
      </c>
      <c r="R162" s="466" t="inlineStr">
        <is>
          <t>否</t>
        </is>
      </c>
      <c r="S162" s="466" t="inlineStr">
        <is>
          <t>否</t>
        </is>
      </c>
      <c r="T162" s="466" t="inlineStr">
        <is>
          <t>宣威市农业农村局</t>
        </is>
      </c>
      <c r="U162" s="466" t="inlineStr">
        <is>
          <t>宣威市第十中学</t>
        </is>
      </c>
      <c r="V162" s="466" t="inlineStr">
        <is>
          <t>是</t>
        </is>
      </c>
      <c r="W162" s="248" t="n">
        <v>46023</v>
      </c>
      <c r="X162" s="248" t="n">
        <v>46357</v>
      </c>
      <c r="Y162" s="466" t="inlineStr">
        <is>
          <t>同意入库</t>
        </is>
      </c>
      <c r="Z162" s="230" t="n"/>
    </row>
    <row r="163" ht="409.5" customHeight="1" s="1">
      <c r="A163" s="209" t="n">
        <v>155</v>
      </c>
      <c r="B163" s="466" t="inlineStr">
        <is>
          <t>乡村建设行动</t>
        </is>
      </c>
      <c r="C163" s="466" t="inlineStr">
        <is>
          <t>农村基础设施</t>
        </is>
      </c>
      <c r="D163" s="466" t="inlineStr">
        <is>
          <t>农村道路基础设施</t>
        </is>
      </c>
      <c r="E163" s="466" t="inlineStr">
        <is>
          <t>宝山镇厂房村擦耳岩、摩戛村美丽村庄建设项目</t>
        </is>
      </c>
      <c r="F163" s="466" t="inlineStr">
        <is>
          <t>宝山镇</t>
        </is>
      </c>
      <c r="G163" s="466" t="inlineStr">
        <is>
          <t>摩戛村</t>
        </is>
      </c>
      <c r="H163" s="466" t="inlineStr">
        <is>
          <t>新建</t>
        </is>
      </c>
      <c r="I163" s="299" t="inlineStr">
        <is>
          <t>投入资金250万元在宝山镇摩戛村、厂房村实施美丽村庄建设项目，建设内容：1.投入190万元，摩戛村道路硬化14615平方米，标准要求为15cm砂石垫层，现浇20cm C30砼，单价130元/平方米。
2.投入资金60万元，建设厂房村擦耳岩美丽村庄建设项目，包含①46.86万元，道路硬化3605平方米,标准要求为15cm砂石垫层，现浇20cm C30砼，单价130元/平方米；②13.14万元，新建石砌挡土墙365立方米，单价360元/立方米；</t>
        </is>
      </c>
      <c r="J163" s="209" t="n">
        <v>250</v>
      </c>
      <c r="K163" s="209" t="n"/>
      <c r="L163" s="209" t="n"/>
      <c r="M163" s="209" t="n">
        <v>250</v>
      </c>
      <c r="N163" s="299" t="inlineStr">
        <is>
          <t>通过项目实施，摩戛村修建道路14615平方米，项目建成后，形成的固定资产归摩戛村集体所有，预计惠及农户27户108人。通过项目实施，厂房村修建道路3605平方米、石砌挡土墙365立方米，形成的固定资产归厂房村集体所有，惠及厂房村周边农户97户294人，其中脱贫户6户16人，“三类监测对象”1户4人。</t>
        </is>
      </c>
      <c r="O163" s="466" t="inlineStr">
        <is>
          <t>其他</t>
        </is>
      </c>
      <c r="P163" s="209" t="n">
        <v>402</v>
      </c>
      <c r="Q163" s="466" t="inlineStr">
        <is>
          <t>否</t>
        </is>
      </c>
      <c r="R163" s="466" t="inlineStr">
        <is>
          <t>否</t>
        </is>
      </c>
      <c r="S163" s="466" t="inlineStr">
        <is>
          <t>否</t>
        </is>
      </c>
      <c r="T163" s="466" t="inlineStr">
        <is>
          <t>宣威市农业农村局</t>
        </is>
      </c>
      <c r="U163" s="466" t="inlineStr">
        <is>
          <t>宝山镇人民政府</t>
        </is>
      </c>
      <c r="V163" s="466" t="inlineStr">
        <is>
          <t>是</t>
        </is>
      </c>
      <c r="W163" s="248" t="n">
        <v>46082</v>
      </c>
      <c r="X163" s="248" t="n">
        <v>46357</v>
      </c>
      <c r="Y163" s="466" t="inlineStr">
        <is>
          <t>同意入库</t>
        </is>
      </c>
      <c r="Z163" s="230" t="n"/>
    </row>
    <row r="164" ht="409.5" customHeight="1" s="1">
      <c r="A164" s="209" t="n">
        <v>156</v>
      </c>
      <c r="B164" s="466" t="inlineStr">
        <is>
          <t>乡村建设行动</t>
        </is>
      </c>
      <c r="C164" s="466" t="inlineStr">
        <is>
          <t>农村基础设施</t>
        </is>
      </c>
      <c r="D164" s="466" t="inlineStr">
        <is>
          <t>农村道路建设</t>
        </is>
      </c>
      <c r="E164" s="466" t="inlineStr">
        <is>
          <t>东山镇火石盆乡村道路建设</t>
        </is>
      </c>
      <c r="F164" s="466" t="inlineStr">
        <is>
          <t>东山镇</t>
        </is>
      </c>
      <c r="G164" s="466" t="inlineStr">
        <is>
          <t>火石盆村</t>
        </is>
      </c>
      <c r="H164" s="466" t="inlineStr">
        <is>
          <t>新建</t>
        </is>
      </c>
      <c r="I164" s="299" t="inlineStr">
        <is>
          <t>投入资金250万元在东山镇改扩建火石盆乡村建设道路3公里，路面宽4.5米。建设内容：
1.投资27万元，10厘米厚级配碎石垫层13500平方米，单价20元/㎡。
2.投资67.5万元，25厘米厚水泥稳定层13500平方米，单价50元/㎡。
3.投资81万元，5厘米厚AC-13细粒式沥青混凝土面层13500平方米，单价60元/㎡.
4.投资63万元，C25混凝土硬化两边路沿（40厘米厚、30厘米宽）6000米，单价105元/m。
5.投资11.5万元，热熔型涂料路面标线15000米，单价7.7元/m。</t>
        </is>
      </c>
      <c r="J164" s="209" t="n">
        <v>250</v>
      </c>
      <c r="K164" s="209" t="n"/>
      <c r="L164" s="209" t="n"/>
      <c r="M164" s="209" t="n">
        <v>250</v>
      </c>
      <c r="N164" s="299" t="inlineStr">
        <is>
          <t>通过项目实施，修建道路3公里。项目建成后，形成的固定资产归火石盆村集体所有，将进一步促进火石盆村火腿产业发展和旅游资源开发，进一步贯通火石盆-芙蓉旅游环线道路，促进周边互联互通，同时，改善周边群众生产生活条件，有效提升群众满意度及幸福感。预计惠及农户502户1707人，其中脱贫户57户208人，“三类监测对象”23户63人。，</t>
        </is>
      </c>
      <c r="O164" s="466" t="inlineStr">
        <is>
          <t>其他</t>
        </is>
      </c>
      <c r="P164" s="209" t="n">
        <v>1707</v>
      </c>
      <c r="Q164" s="466" t="inlineStr">
        <is>
          <t>否</t>
        </is>
      </c>
      <c r="R164" s="466" t="inlineStr">
        <is>
          <t>否</t>
        </is>
      </c>
      <c r="S164" s="466" t="inlineStr">
        <is>
          <t>否</t>
        </is>
      </c>
      <c r="T164" s="466" t="inlineStr">
        <is>
          <t>宣威市农业农村局</t>
        </is>
      </c>
      <c r="U164" s="466" t="inlineStr">
        <is>
          <t>东山镇人民政府</t>
        </is>
      </c>
      <c r="V164" s="466" t="inlineStr">
        <is>
          <t>是</t>
        </is>
      </c>
      <c r="W164" s="248" t="n">
        <v>46143</v>
      </c>
      <c r="X164" s="248" t="n">
        <v>46357</v>
      </c>
      <c r="Y164" s="466" t="inlineStr">
        <is>
          <t>同意入库</t>
        </is>
      </c>
      <c r="Z164" s="230" t="n"/>
    </row>
    <row r="165" ht="409.5" customHeight="1" s="1">
      <c r="A165" s="209" t="n">
        <v>157</v>
      </c>
      <c r="B165" s="466" t="inlineStr">
        <is>
          <t>乡村建设行动</t>
        </is>
      </c>
      <c r="C165" s="466" t="inlineStr">
        <is>
          <t>人居环境整治</t>
        </is>
      </c>
      <c r="D165" s="466" t="inlineStr">
        <is>
          <t>农村污水治理</t>
        </is>
      </c>
      <c r="E165" s="466" t="inlineStr">
        <is>
          <t>热水镇关营村基础设施建设项目</t>
        </is>
      </c>
      <c r="F165" s="466" t="inlineStr">
        <is>
          <t>热水镇</t>
        </is>
      </c>
      <c r="G165" s="466" t="inlineStr">
        <is>
          <t>关营村</t>
        </is>
      </c>
      <c r="H165" s="466" t="inlineStr">
        <is>
          <t>新建</t>
        </is>
      </c>
      <c r="I165" s="299" t="inlineStr">
        <is>
          <t>投入资金200万元在热水镇关营村实施基础设施建设项目。建设内容：
1、投资87万元安装排污设施，其中：①投资40万元安装排污主管DN300波纹管1000m（含地面开挖、恢复），单价400元/m；②投资37.5万元安装排污支管DN110PVC管1500m（含地面开挖、恢复），单价300元/m；③投资4.5万元新建检查井30个，④投资5万元建设50m³三格化粪池1座。
2、投资111万元建设村内道路，其中：①投资48万元，改造提升村庄主路长4000㎡，厚20cm，单价120元/㎡；②投资63万元硬化村内串户路长5250㎡，厚20cm，单价120元/㎡。
3.投资2万元，支砌80m³挡墙，单价250元/m³。</t>
        </is>
      </c>
      <c r="J165" s="209" t="n">
        <v>200</v>
      </c>
      <c r="K165" s="209" t="n"/>
      <c r="L165" s="209" t="n"/>
      <c r="M165" s="209" t="n">
        <v>200</v>
      </c>
      <c r="N165" s="299" t="inlineStr">
        <is>
          <t>通过项目实施，建成排污主管1000米，支管1500米，检查井30个，50方三格化粪池一座，硬化村内道路9250平方米，支砌挡墙80方，解决了关营村内两污排放和出行条件困难问题，村内人居环境得到改善，项目建成后形成固定资产归关营村集体所有，预计项目可带动关营村86户270人农户（其中脱贫户和“三类监测对象10户35人）改善村内环境和基础设施。</t>
        </is>
      </c>
      <c r="O165" s="466" t="inlineStr">
        <is>
          <t>其他</t>
        </is>
      </c>
      <c r="P165" s="209" t="n">
        <v>270</v>
      </c>
      <c r="Q165" s="466" t="inlineStr">
        <is>
          <t>否</t>
        </is>
      </c>
      <c r="R165" s="466" t="inlineStr">
        <is>
          <t>否</t>
        </is>
      </c>
      <c r="S165" s="466" t="inlineStr">
        <is>
          <t>否</t>
        </is>
      </c>
      <c r="T165" s="466" t="inlineStr">
        <is>
          <t>宣威市农业农村局</t>
        </is>
      </c>
      <c r="U165" s="466" t="inlineStr">
        <is>
          <t>热水镇人民政府</t>
        </is>
      </c>
      <c r="V165" s="466" t="inlineStr">
        <is>
          <t>是</t>
        </is>
      </c>
      <c r="W165" s="248" t="n">
        <v>46023</v>
      </c>
      <c r="X165" s="248" t="n">
        <v>46357</v>
      </c>
      <c r="Y165" s="466" t="inlineStr">
        <is>
          <t>同意入库</t>
        </is>
      </c>
      <c r="Z165" s="230" t="n"/>
    </row>
    <row r="166" ht="409.5" customHeight="1" s="1">
      <c r="A166" s="209" t="n">
        <v>158</v>
      </c>
      <c r="B166" s="466" t="inlineStr">
        <is>
          <t>乡村建设行动</t>
        </is>
      </c>
      <c r="C166" s="466" t="inlineStr">
        <is>
          <t>农村基础设施</t>
        </is>
      </c>
      <c r="D166" s="466" t="inlineStr">
        <is>
          <t>农村道路建设</t>
        </is>
      </c>
      <c r="E166" s="466" t="inlineStr">
        <is>
          <t>田坝镇田坝村、力行村、中和村基础设施巩固提升项目</t>
        </is>
      </c>
      <c r="F166" s="466" t="inlineStr">
        <is>
          <t>田坝镇</t>
        </is>
      </c>
      <c r="G166" s="466" t="inlineStr">
        <is>
          <t>田坝村、力行村、中和村</t>
        </is>
      </c>
      <c r="H166" s="466" t="inlineStr">
        <is>
          <t>新建</t>
        </is>
      </c>
      <c r="I166" s="299" t="inlineStr">
        <is>
          <t>投入资金200万元在田坝镇田坝村、力行村、中和村实施基础设施巩固提升，建设内容：
1、投入资金50万元，在田坝镇田坝村太平自然村实施基础设施巩固提升：
（1）投入资金24万元进行道路设施建设，包含:①投入7.38万元，硬化道路820平方米（厚20公分，C30混凝土），90元/平方米；②投入5.37万元，支砌毛石挡墙158立方米，340元/米；③投入11.25万元，安装道路配套照明设施45盏（杆高6米），2500元/盏。（2）投入26万元，实施农村污水治理，包含：①投入11.97万元，铺设波纹300mm排污管道665米，180元/米；②投入8.4万元，铺设波纹200mm排污管道600米，140元/米；③投入0.04万元，新建沉井1立方米3个（长1米，宽1米，高1米），125元/个；④投入5.63万元，建设污水处理池75立方米，750元/立方米。
2、投入100万元，在田坝镇力行村冯家台子自然村实施基础设施巩固提升：
（1）投入资金73万元进行道路设施建设，包含:①投入49.5万元，实施主干道路白改黑4950平方米（长900米，平均宽5.5米，4+3(AC-20 下面层+ AC-13 上面层）），100元/平方米；②投入3.24万元，硬化晒场360平方米（长37.9米，宽9.5米，厚0.2米），90元/平方米；③投入8.06万元，支砌毛石挡土墙237立方米，340元/立方米；④投入2.07万元，安装生命防护栏90米，230元/米；⑤投入10万元，安装40盏道路配套照明设施（杆高6米），2500元/盏。（2）投入27万元，实施农村污水治理，包含：①投入18.04万元，铺设400mm波纹排污管道820米（含开挖、回填恢复路面），220元/米；②投入2.38万元，铺设200mm波纹排污管道170米（含开挖、回填恢复路面），140元/米；③投入2.1万元，铺设PVC110mm排污管道300米，70元/米；④投入4.5万元，建设污水处理池60立方米（长5米，宽4米，高3米），750元/立方米；⑤投入0.08万元，新建沉井6个（长1米，宽1米，高1米），125元/个。
3、投入资金50万元，在田坝镇中和村四组实施基础设施巩固提升：
（1）投入资金32万元，村内场地改造，包含：①投入21.15万元，硬化村内场地2350平方米（厚0.2米，C30混凝土），90元/平方米；②投入9.52万元，支砌毛石挡墙280立方米，340元/立方米；③投入1.35万元，回填土方900立方米，15元/立方米；（2）投入资金18万元，附属设施建设，包含：①投入4.26万元，安装生命防护栏185米，230元/米；②投入13.75万元，安装道路配套照明设施55盏（杆高6米），2500元/盏。</t>
        </is>
      </c>
      <c r="J166" s="209" t="n">
        <v>200</v>
      </c>
      <c r="K166" s="209" t="n"/>
      <c r="L166" s="209" t="n"/>
      <c r="M166" s="209" t="n">
        <v>200</v>
      </c>
      <c r="N166" s="299" t="inlineStr">
        <is>
          <t>通过项目实施，硬化了5770平方米道路，硬化场地2710平方米，砌筑挡土墙675立方米，安装140盏道路配套照明设施，新铺设2555米排污管道等，形成公益性资产分别归田坝村、力行村、中和村村集体所有。可巩固提升田坝村、中和村、力行村基础设施水平和增强安全防护，有效的解决了基础设施建设不完善问题，出行不安全等问题；明显提升人居环境,缩短了居民出行平均缩短时间，改善了田坝村太平自然村23组、力行村受益台子上12组13组、中和村王家梁子4组共计475户1400人（其中脱贫户33户78人，“三类监测对象”9户21人）的生产和出行条件；提供了更加稳定和可持续的发展环境，提高了受益农户满意度，提升了村民的幸福感和获得感。</t>
        </is>
      </c>
      <c r="O166" s="466" t="inlineStr">
        <is>
          <t>其它</t>
        </is>
      </c>
      <c r="P166" s="209" t="n">
        <v>1400</v>
      </c>
      <c r="Q166" s="466" t="inlineStr">
        <is>
          <t>否</t>
        </is>
      </c>
      <c r="R166" s="466" t="inlineStr">
        <is>
          <t>否</t>
        </is>
      </c>
      <c r="S166" s="466" t="inlineStr">
        <is>
          <t>否</t>
        </is>
      </c>
      <c r="T166" s="466" t="inlineStr">
        <is>
          <t>宣威市农业农村局</t>
        </is>
      </c>
      <c r="U166" s="466" t="inlineStr">
        <is>
          <t>田坝镇人民政府</t>
        </is>
      </c>
      <c r="V166" s="466" t="inlineStr">
        <is>
          <t>是</t>
        </is>
      </c>
      <c r="W166" s="248" t="n">
        <v>46113</v>
      </c>
      <c r="X166" s="248" t="n">
        <v>46357</v>
      </c>
      <c r="Y166" s="466" t="inlineStr">
        <is>
          <t>同意入库</t>
        </is>
      </c>
      <c r="Z166" s="230" t="n"/>
    </row>
    <row r="167" ht="409.5" customHeight="1" s="1">
      <c r="A167" s="209" t="n">
        <v>159</v>
      </c>
      <c r="B167" s="466" t="inlineStr">
        <is>
          <t>乡村建设行动</t>
        </is>
      </c>
      <c r="C167" s="466" t="inlineStr">
        <is>
          <t>农村基础设施</t>
        </is>
      </c>
      <c r="D167" s="466" t="inlineStr">
        <is>
          <t>人居环境提升、村容村貌整治</t>
        </is>
      </c>
      <c r="E167" s="466" t="inlineStr">
        <is>
          <t>西泽乡迤毕村人居环境提升和瑞井村村民活动室项目</t>
        </is>
      </c>
      <c r="F167" s="466" t="inlineStr">
        <is>
          <t>西泽乡</t>
        </is>
      </c>
      <c r="G167" s="466" t="inlineStr">
        <is>
          <t>迤毕村、瑞井村</t>
        </is>
      </c>
      <c r="H167" s="466" t="inlineStr">
        <is>
          <t>新建</t>
        </is>
      </c>
      <c r="I167" s="299" t="inlineStr">
        <is>
          <t>投入资金150万元在西泽乡迤毕村和瑞井村实施迤毕村人居环境提升和瑞井村村民活动室项目。建设内容：1.投入100万元实施西泽乡迤毕村委会土桥自然村人居环境提升项目，包含：①91万元实施破损路面维修工程，拆除清运破损路面5150平方米并进行路基换填，恢复厚20cmC30混凝土路面5150平方米；②6.5万元支砌毛石挡墙180立方米；③0.5万元铺设160PVC排污管30米；④1.5万元铺设400型水泥管30米；⑤投资0.5万元新建高100厘米、宽60厘米三面光沟53米；2.投入50万元在西泽乡瑞井村新建重钢结构用房，占地180平方米，建筑面积360平方米。</t>
        </is>
      </c>
      <c r="J167" s="209" t="n">
        <v>150</v>
      </c>
      <c r="K167" s="209" t="n"/>
      <c r="L167" s="209" t="n"/>
      <c r="M167" s="209" t="n">
        <v>150</v>
      </c>
      <c r="N167" s="299" t="inlineStr">
        <is>
          <t>通过项目实施，建成的破损路面维修工程和重钢结构用房等固定资产归迤毕村和瑞井村村委会所有，有效提升迤毕村委会土桥村群众的生产生活条件和人居环境，为瑞井村委会坪子地村群众提供党群活动、村级议事、产业服务、文体娱乐为一体的组合服务中心，不断加强农村精神文明建设和丰富群众文化生活，进一步提升村民的幸福感、获得感，筑劳中华民族共同体意识，是巩固和发展民族地区民族团结、社会稳定的重要工作任务，是具体落实党和国家对少数民族关心爱护的好政策。项目惠及农户213户787人（其中彝族25户83人，脱贫户和三类监测对象43户123人）。</t>
        </is>
      </c>
      <c r="O167" s="466" t="inlineStr">
        <is>
          <t>其它</t>
        </is>
      </c>
      <c r="P167" s="209" t="n">
        <v>787</v>
      </c>
      <c r="Q167" s="466" t="inlineStr">
        <is>
          <t>否</t>
        </is>
      </c>
      <c r="R167" s="466" t="inlineStr">
        <is>
          <t>否</t>
        </is>
      </c>
      <c r="S167" s="466" t="inlineStr">
        <is>
          <t>否</t>
        </is>
      </c>
      <c r="T167" s="466" t="inlineStr">
        <is>
          <t>宣威市农业农村局</t>
        </is>
      </c>
      <c r="U167" s="466" t="inlineStr">
        <is>
          <t>西泽乡人民政府</t>
        </is>
      </c>
      <c r="V167" s="466" t="inlineStr">
        <is>
          <t>是</t>
        </is>
      </c>
      <c r="W167" s="248" t="n">
        <v>46023</v>
      </c>
      <c r="X167" s="248" t="n">
        <v>46357</v>
      </c>
      <c r="Y167" s="466" t="inlineStr">
        <is>
          <t>同意入库</t>
        </is>
      </c>
      <c r="Z167" s="230" t="n"/>
    </row>
    <row r="168">
      <c r="A168" s="468" t="inlineStr">
        <is>
          <t>四、易地搬迁后扶项目小计</t>
        </is>
      </c>
      <c r="B168" s="7" t="n"/>
      <c r="C168" s="7" t="n"/>
      <c r="D168" s="7" t="n"/>
      <c r="E168" s="7" t="n"/>
      <c r="F168" s="7" t="n"/>
      <c r="G168" s="7" t="n"/>
      <c r="H168" s="7" t="n"/>
      <c r="I168" s="22" t="n"/>
      <c r="J168" s="349" t="n">
        <v>8000</v>
      </c>
      <c r="K168" s="349" t="n">
        <v>8000</v>
      </c>
      <c r="L168" s="575" t="n"/>
      <c r="M168" s="575" t="n"/>
      <c r="N168" s="481" t="n"/>
      <c r="O168" s="7" t="n"/>
      <c r="P168" s="7" t="n"/>
      <c r="Q168" s="7" t="n"/>
      <c r="R168" s="7" t="n"/>
      <c r="S168" s="7" t="n"/>
      <c r="T168" s="7" t="n"/>
      <c r="U168" s="7" t="n"/>
      <c r="V168" s="7" t="n"/>
      <c r="W168" s="7" t="n"/>
      <c r="X168" s="7" t="n"/>
      <c r="Y168" s="7" t="n"/>
      <c r="Z168" s="22" t="n"/>
    </row>
    <row r="169" ht="60" customHeight="1" s="1">
      <c r="A169" s="209" t="n">
        <v>160</v>
      </c>
      <c r="B169" s="209" t="inlineStr">
        <is>
          <t>易地搬迁后扶</t>
        </is>
      </c>
      <c r="C169" s="209" t="inlineStr">
        <is>
          <t>易地搬迁后扶</t>
        </is>
      </c>
      <c r="D169" s="209" t="inlineStr">
        <is>
          <t>易地扶贫搬迁贷款贴息补助</t>
        </is>
      </c>
      <c r="E169" s="212" t="inlineStr">
        <is>
          <t>2026年易地扶贫搬迁贷款贴息项目</t>
        </is>
      </c>
      <c r="F169" s="209" t="inlineStr">
        <is>
          <t>宣威市</t>
        </is>
      </c>
      <c r="G169" s="209" t="inlineStr">
        <is>
          <t>宣威市</t>
        </is>
      </c>
      <c r="H169" s="209" t="inlineStr">
        <is>
          <t>新建</t>
        </is>
      </c>
      <c r="I169" s="212" t="inlineStr">
        <is>
          <t>专款用于易地扶贫搬迁地方政府债券利息支付补助。</t>
        </is>
      </c>
      <c r="J169" s="209" t="n">
        <v>8000</v>
      </c>
      <c r="K169" s="209" t="n">
        <v>8000</v>
      </c>
      <c r="L169" s="209" t="n"/>
      <c r="M169" s="209" t="n"/>
      <c r="N169" s="212" t="inlineStr">
        <is>
          <t>专款支付易地搬迁贷款贴息。</t>
        </is>
      </c>
      <c r="O169" s="209" t="inlineStr">
        <is>
          <t>其它</t>
        </is>
      </c>
      <c r="P169" s="209" t="n"/>
      <c r="Q169" s="209" t="inlineStr">
        <is>
          <t>否</t>
        </is>
      </c>
      <c r="R169" s="209" t="inlineStr">
        <is>
          <t>是</t>
        </is>
      </c>
      <c r="S169" s="209" t="inlineStr">
        <is>
          <t>否</t>
        </is>
      </c>
      <c r="T169" s="212" t="inlineStr">
        <is>
          <t>宣威市财政局</t>
        </is>
      </c>
      <c r="U169" s="212" t="inlineStr">
        <is>
          <t>市财政局</t>
        </is>
      </c>
      <c r="V169" s="209" t="inlineStr">
        <is>
          <t>是</t>
        </is>
      </c>
      <c r="W169" s="222" t="inlineStr">
        <is>
          <t>2025年1月</t>
        </is>
      </c>
      <c r="X169" s="222" t="inlineStr">
        <is>
          <t>2025年12月</t>
        </is>
      </c>
      <c r="Y169" s="464" t="inlineStr">
        <is>
          <t>同意入库</t>
        </is>
      </c>
      <c r="Z169" s="212" t="n"/>
    </row>
    <row r="170">
      <c r="A170" s="468" t="inlineStr">
        <is>
          <t>五、巩固三保障成果项目小计</t>
        </is>
      </c>
      <c r="B170" s="7" t="n"/>
      <c r="C170" s="7" t="n"/>
      <c r="D170" s="7" t="n"/>
      <c r="E170" s="7" t="n"/>
      <c r="F170" s="7" t="n"/>
      <c r="G170" s="7" t="n"/>
      <c r="H170" s="7" t="n"/>
      <c r="I170" s="22" t="n"/>
      <c r="J170" s="349" t="n">
        <v>2000</v>
      </c>
      <c r="K170" s="349" t="n">
        <v>2000</v>
      </c>
      <c r="L170" s="575" t="n"/>
      <c r="M170" s="575" t="n"/>
      <c r="N170" s="481" t="n"/>
      <c r="O170" s="7" t="n"/>
      <c r="P170" s="7" t="n"/>
      <c r="Q170" s="7" t="n"/>
      <c r="R170" s="7" t="n"/>
      <c r="S170" s="7" t="n"/>
      <c r="T170" s="7" t="n"/>
      <c r="U170" s="7" t="n"/>
      <c r="V170" s="7" t="n"/>
      <c r="W170" s="7" t="n"/>
      <c r="X170" s="7" t="n"/>
      <c r="Y170" s="7" t="n"/>
      <c r="Z170" s="22" t="n"/>
    </row>
    <row r="171" ht="389.25" customHeight="1" s="1">
      <c r="A171" s="209" t="n">
        <v>161</v>
      </c>
      <c r="B171" s="209" t="inlineStr">
        <is>
          <t>巩固三保障成果</t>
        </is>
      </c>
      <c r="C171" s="209" t="inlineStr">
        <is>
          <t>教育</t>
        </is>
      </c>
      <c r="D171" s="209" t="inlineStr">
        <is>
          <t>享受“雨露计划”职业教育补助</t>
        </is>
      </c>
      <c r="E171" s="212" t="inlineStr">
        <is>
          <t>宣威市2026年雨露计划项目</t>
        </is>
      </c>
      <c r="F171" s="209" t="inlineStr">
        <is>
          <t>宣威市</t>
        </is>
      </c>
      <c r="G171" s="209" t="inlineStr">
        <is>
          <t>宣威市</t>
        </is>
      </c>
      <c r="H171" s="209" t="inlineStr">
        <is>
          <t>新建</t>
        </is>
      </c>
      <c r="I171" s="212" t="inlineStr">
        <is>
          <t>脱贫家庭(含监测对象)中在校接受中、高等职业教育具有正式学籍的新成长劳动力。接受全日制普通大专、高职院校、技师学院、职业本科院校等高等职业教育的补助标准为5000元/人/年，接受全日制普通中专、技工院校中等职业教育的补助标准为4000元/人/年，接受全日制职业高中中等职业教育的补助标准为3000元/人/年。按实际申报金额兑付。</t>
        </is>
      </c>
      <c r="J171" s="209" t="n">
        <v>2000</v>
      </c>
      <c r="K171" s="209" t="n"/>
      <c r="L171" s="209" t="n"/>
      <c r="M171" s="209" t="n"/>
      <c r="N171" s="212" t="inlineStr">
        <is>
          <t>通过开展雨露计划工作，提升对脱贫攻坚成果的再巩固，帮助脱贫家庭新成长劳动力接受职业教育提供便利，促进雨露计划毕业生实现高质量就业。</t>
        </is>
      </c>
      <c r="O171" s="209" t="inlineStr">
        <is>
          <t>其它</t>
        </is>
      </c>
      <c r="P171" s="209" t="n">
        <v>7556</v>
      </c>
      <c r="Q171" s="209" t="inlineStr">
        <is>
          <t>是</t>
        </is>
      </c>
      <c r="R171" s="209" t="inlineStr">
        <is>
          <t>否</t>
        </is>
      </c>
      <c r="S171" s="209" t="inlineStr">
        <is>
          <t>否</t>
        </is>
      </c>
      <c r="T171" s="212" t="inlineStr">
        <is>
          <t>宣威市教育体育局</t>
        </is>
      </c>
      <c r="U171" s="212" t="inlineStr">
        <is>
          <t>市农业农村局、市教育体育局</t>
        </is>
      </c>
      <c r="V171" s="209" t="inlineStr">
        <is>
          <t>是</t>
        </is>
      </c>
      <c r="W171" s="222" t="inlineStr">
        <is>
          <t>2025年1月</t>
        </is>
      </c>
      <c r="X171" s="222" t="inlineStr">
        <is>
          <t>2025年12月</t>
        </is>
      </c>
      <c r="Y171" s="464" t="inlineStr">
        <is>
          <t>同意入库</t>
        </is>
      </c>
      <c r="Z171" s="212" t="n"/>
    </row>
    <row r="172">
      <c r="A172" s="468" t="inlineStr">
        <is>
          <t>六、项目管理费小计</t>
        </is>
      </c>
      <c r="B172" s="7" t="n"/>
      <c r="C172" s="7" t="n"/>
      <c r="D172" s="7" t="n"/>
      <c r="E172" s="7" t="n"/>
      <c r="F172" s="7" t="n"/>
      <c r="G172" s="7" t="n"/>
      <c r="H172" s="7" t="n"/>
      <c r="I172" s="22" t="n"/>
      <c r="J172" s="349" t="n">
        <v>482</v>
      </c>
      <c r="K172" s="499" t="n"/>
      <c r="L172" s="499" t="n">
        <v>482</v>
      </c>
      <c r="M172" s="575" t="n"/>
      <c r="N172" s="481" t="n"/>
      <c r="O172" s="481" t="n"/>
      <c r="P172" s="502" t="n"/>
      <c r="Q172" s="502" t="n"/>
      <c r="R172" s="502" t="n"/>
      <c r="S172" s="502" t="n"/>
      <c r="T172" s="481" t="n"/>
      <c r="U172" s="481" t="n"/>
      <c r="V172" s="502" t="n"/>
      <c r="W172" s="502" t="n"/>
      <c r="X172" s="502" t="n"/>
      <c r="Y172" s="502" t="n"/>
      <c r="Z172" s="481" t="n"/>
    </row>
    <row r="173" ht="373.5" customHeight="1" s="1">
      <c r="A173" s="209" t="n">
        <v>162</v>
      </c>
      <c r="B173" s="209" t="inlineStr">
        <is>
          <t>项目管理费</t>
        </is>
      </c>
      <c r="C173" s="209" t="inlineStr">
        <is>
          <t>项目管理费</t>
        </is>
      </c>
      <c r="D173" s="209" t="inlineStr">
        <is>
          <t>项目管理费</t>
        </is>
      </c>
      <c r="E173" s="212" t="inlineStr">
        <is>
          <t>宣威市2026年项目管理费</t>
        </is>
      </c>
      <c r="F173" s="209" t="inlineStr">
        <is>
          <t>宣威市</t>
        </is>
      </c>
      <c r="G173" s="209" t="inlineStr">
        <is>
          <t>宣威市</t>
        </is>
      </c>
      <c r="H173" s="209" t="inlineStr">
        <is>
          <t>新建</t>
        </is>
      </c>
      <c r="I173" s="212" t="inlineStr">
        <is>
          <t>根据《加强中央和省级财政衔接推进乡村振兴补助资金使用管理的实施意见》精神，中央资金不超过1%、省级街接资金可按不超过5%的比例统筹安排项目管理费，主要用于项目前期规划设计、评审评估、招标监理、检查验收、绩效评价等与项目管理相关的支出。根据各行业主管部门和各项目乡（镇、街道）实施项目数量进行分配。。</t>
        </is>
      </c>
      <c r="J173" s="209" t="n">
        <v>482</v>
      </c>
      <c r="K173" s="209" t="n"/>
      <c r="L173" s="209" t="n">
        <v>482</v>
      </c>
      <c r="M173" s="209" t="n"/>
      <c r="N173" s="212" t="inlineStr">
        <is>
          <t>通过实施项目管理费项目，促进了2025年衔接资金项目绩效发挥，保障了衔接资金项目稳步实施</t>
        </is>
      </c>
      <c r="O173" s="209" t="inlineStr">
        <is>
          <t>其它</t>
        </is>
      </c>
      <c r="P173" s="209" t="n"/>
      <c r="Q173" s="209" t="inlineStr">
        <is>
          <t>否</t>
        </is>
      </c>
      <c r="R173" s="209" t="inlineStr">
        <is>
          <t>否</t>
        </is>
      </c>
      <c r="S173" s="209" t="inlineStr">
        <is>
          <t>否</t>
        </is>
      </c>
      <c r="T173" s="212" t="inlineStr">
        <is>
          <t>宣威市农业农村局</t>
        </is>
      </c>
      <c r="U173" s="212" t="inlineStr">
        <is>
          <t>市农业农村局</t>
        </is>
      </c>
      <c r="V173" s="209" t="inlineStr">
        <is>
          <t>是</t>
        </is>
      </c>
      <c r="W173" s="222" t="inlineStr">
        <is>
          <t>2024年4月</t>
        </is>
      </c>
      <c r="X173" s="222" t="inlineStr">
        <is>
          <t>2024年12月</t>
        </is>
      </c>
      <c r="Y173" s="464" t="inlineStr">
        <is>
          <t>同意入库</t>
        </is>
      </c>
      <c r="Z173" s="212" t="n"/>
    </row>
  </sheetData>
  <mergeCells count="40">
    <mergeCell ref="A172:I172"/>
    <mergeCell ref="A2:A4"/>
    <mergeCell ref="T2:T4"/>
    <mergeCell ref="C2:C4"/>
    <mergeCell ref="K3:L3"/>
    <mergeCell ref="F3:F4"/>
    <mergeCell ref="W2:W4"/>
    <mergeCell ref="O2:O4"/>
    <mergeCell ref="J2:M2"/>
    <mergeCell ref="Q2:Q4"/>
    <mergeCell ref="N168:Z168"/>
    <mergeCell ref="N6:Z6"/>
    <mergeCell ref="A113:I113"/>
    <mergeCell ref="A1:Z1"/>
    <mergeCell ref="A5:I5"/>
    <mergeCell ref="G3:G4"/>
    <mergeCell ref="M3:M4"/>
    <mergeCell ref="V2:V4"/>
    <mergeCell ref="R2:R4"/>
    <mergeCell ref="X2:X4"/>
    <mergeCell ref="N113:Z113"/>
    <mergeCell ref="I2:I4"/>
    <mergeCell ref="F2:G2"/>
    <mergeCell ref="U2:U4"/>
    <mergeCell ref="A170:I170"/>
    <mergeCell ref="A115:I115"/>
    <mergeCell ref="J3:J4"/>
    <mergeCell ref="B2:B4"/>
    <mergeCell ref="S2:S4"/>
    <mergeCell ref="D2:D4"/>
    <mergeCell ref="N115:Z115"/>
    <mergeCell ref="P2:P4"/>
    <mergeCell ref="H2:H4"/>
    <mergeCell ref="N170:Z170"/>
    <mergeCell ref="N2:N4"/>
    <mergeCell ref="Y2:Y4"/>
    <mergeCell ref="A168:I168"/>
    <mergeCell ref="A6:I6"/>
    <mergeCell ref="Z2:Z4"/>
    <mergeCell ref="E2:E4"/>
  </mergeCells>
  <pageMargins left="0.75" right="0.75" top="1" bottom="1" header="0.5" footer="0.5"/>
  <pageSetup orientation="portrait" paperSize="9"/>
</worksheet>
</file>

<file path=xl/worksheets/sheet3.xml><?xml version="1.0" encoding="utf-8"?>
<worksheet xmlns="http://schemas.openxmlformats.org/spreadsheetml/2006/main">
  <sheetPr>
    <outlinePr summaryBelow="1" summaryRight="1"/>
    <pageSetUpPr/>
  </sheetPr>
  <dimension ref="A1:Y82"/>
  <sheetViews>
    <sheetView tabSelected="1" topLeftCell="A16" workbookViewId="0">
      <selection activeCell="N16" sqref="N16"/>
    </sheetView>
  </sheetViews>
  <sheetFormatPr baseColWidth="8" defaultColWidth="9" defaultRowHeight="13.5"/>
  <cols>
    <col width="29.25" customWidth="1" style="1" min="9" max="9"/>
    <col width="12.75" customWidth="1" style="1" min="10" max="10"/>
    <col width="12.375" customWidth="1" style="1" min="11" max="11"/>
    <col width="11.375" customWidth="1" style="1" min="12" max="12"/>
    <col width="35.5" customWidth="1" style="1" min="14" max="14"/>
  </cols>
  <sheetData>
    <row r="1" ht="41" customHeight="1" s="1">
      <c r="A1" s="2" t="inlineStr">
        <is>
          <t>师宗县2026年度巩固拓展脱贫攻坚成果和乡村振兴项目库申报表（县/乡/村）</t>
        </is>
      </c>
      <c r="V1" s="185" t="n"/>
      <c r="W1" s="68" t="n"/>
      <c r="X1" s="68" t="n"/>
      <c r="Y1" s="68" t="n"/>
    </row>
    <row r="2" ht="14.25" customHeight="1" s="1">
      <c r="A2" s="3" t="inlineStr">
        <is>
          <t>序号</t>
        </is>
      </c>
      <c r="B2" s="3" t="inlineStr">
        <is>
          <t>项目类型</t>
        </is>
      </c>
      <c r="C2" s="3" t="inlineStr">
        <is>
          <t>二级项目类型</t>
        </is>
      </c>
      <c r="D2" s="3" t="inlineStr">
        <is>
          <t>项目子类型</t>
        </is>
      </c>
      <c r="E2" s="3" t="inlineStr">
        <is>
          <t>项目名称</t>
        </is>
      </c>
      <c r="F2" s="3" t="inlineStr">
        <is>
          <t>项目地点</t>
        </is>
      </c>
      <c r="G2" s="22" t="n"/>
      <c r="H2" s="3" t="inlineStr">
        <is>
          <t>建设
性质</t>
        </is>
      </c>
      <c r="I2" s="3" t="inlineStr">
        <is>
          <t>项目概要及建设主要内容</t>
        </is>
      </c>
      <c r="J2" s="578" t="inlineStr">
        <is>
          <t>项目概算总投资（万元）</t>
        </is>
      </c>
      <c r="K2" s="7" t="n"/>
      <c r="L2" s="7" t="n"/>
      <c r="M2" s="22" t="n"/>
      <c r="N2" s="3" t="inlineStr">
        <is>
          <t>项目绩效目标
（总体目标）</t>
        </is>
      </c>
      <c r="O2" s="3" t="inlineStr">
        <is>
          <t>联农带农机制</t>
        </is>
      </c>
      <c r="P2" s="3" t="inlineStr">
        <is>
          <t>预计受益人数</t>
        </is>
      </c>
      <c r="Q2" s="3" t="inlineStr">
        <is>
          <t>是否到户项目</t>
        </is>
      </c>
      <c r="R2" s="3" t="inlineStr">
        <is>
          <t>是否易地搬迁后扶项目</t>
        </is>
      </c>
      <c r="S2" s="3" t="inlineStr">
        <is>
          <t>是否劳动密集型产业</t>
        </is>
      </c>
      <c r="T2" s="3" t="inlineStr">
        <is>
          <t>项目主管部门</t>
        </is>
      </c>
      <c r="U2" s="3" t="inlineStr">
        <is>
          <t>项目实施单位</t>
        </is>
      </c>
      <c r="V2" s="3" t="inlineStr">
        <is>
          <t>是否纳入年度实施计划</t>
        </is>
      </c>
      <c r="W2" s="3" t="inlineStr">
        <is>
          <t>项目计划开工时间</t>
        </is>
      </c>
      <c r="X2" s="3" t="inlineStr">
        <is>
          <t>项目计划完工时间</t>
        </is>
      </c>
      <c r="Y2" s="3" t="inlineStr">
        <is>
          <t>备注</t>
        </is>
      </c>
    </row>
    <row r="3" ht="14.25" customHeight="1" s="1">
      <c r="A3" s="4" t="n"/>
      <c r="B3" s="4" t="n"/>
      <c r="C3" s="4" t="n"/>
      <c r="D3" s="4" t="n"/>
      <c r="E3" s="4" t="n"/>
      <c r="F3" s="3" t="inlineStr">
        <is>
          <t>乡（镇）</t>
        </is>
      </c>
      <c r="G3" s="3" t="inlineStr">
        <is>
          <t>村（社区）</t>
        </is>
      </c>
      <c r="H3" s="4" t="n"/>
      <c r="I3" s="4" t="n"/>
      <c r="J3" s="578" t="inlineStr">
        <is>
          <t>小计</t>
        </is>
      </c>
      <c r="K3" s="578" t="inlineStr">
        <is>
          <t>财政衔接资金</t>
        </is>
      </c>
      <c r="L3" s="22" t="n"/>
      <c r="M3" s="578" t="inlineStr">
        <is>
          <t>其他
资金</t>
        </is>
      </c>
      <c r="N3" s="4" t="n"/>
      <c r="O3" s="4" t="n"/>
      <c r="P3" s="4" t="n"/>
      <c r="Q3" s="4" t="n"/>
      <c r="R3" s="4" t="n"/>
      <c r="S3" s="4" t="n"/>
      <c r="T3" s="4" t="n"/>
      <c r="U3" s="4" t="n"/>
      <c r="V3" s="4" t="n"/>
      <c r="W3" s="4" t="n"/>
      <c r="X3" s="4" t="n"/>
      <c r="Y3" s="4" t="n"/>
    </row>
    <row r="4" ht="27" customHeight="1" s="1">
      <c r="A4" s="5" t="n"/>
      <c r="B4" s="5" t="n"/>
      <c r="C4" s="5" t="n"/>
      <c r="D4" s="5" t="n"/>
      <c r="E4" s="5" t="n"/>
      <c r="F4" s="5" t="n"/>
      <c r="G4" s="5" t="n"/>
      <c r="H4" s="5" t="n"/>
      <c r="I4" s="5" t="n"/>
      <c r="J4" s="5" t="n"/>
      <c r="K4" s="578" t="inlineStr">
        <is>
          <t>中央
资金</t>
        </is>
      </c>
      <c r="L4" s="578" t="inlineStr">
        <is>
          <t>省级
资金</t>
        </is>
      </c>
      <c r="M4" s="5" t="n"/>
      <c r="N4" s="5" t="n"/>
      <c r="O4" s="5" t="n"/>
      <c r="P4" s="5" t="n"/>
      <c r="Q4" s="5" t="n"/>
      <c r="R4" s="5" t="n"/>
      <c r="S4" s="5" t="n"/>
      <c r="T4" s="5" t="n"/>
      <c r="U4" s="5" t="n"/>
      <c r="V4" s="5" t="n"/>
      <c r="W4" s="5" t="n"/>
      <c r="X4" s="5" t="n"/>
      <c r="Y4" s="5" t="n"/>
    </row>
    <row r="5" ht="14.25" customHeight="1" s="1">
      <c r="A5" s="374" t="inlineStr">
        <is>
          <t>合计</t>
        </is>
      </c>
      <c r="B5" s="7" t="n"/>
      <c r="C5" s="7" t="n"/>
      <c r="D5" s="7" t="n"/>
      <c r="E5" s="7" t="n"/>
      <c r="F5" s="7" t="n"/>
      <c r="G5" s="7" t="n"/>
      <c r="H5" s="7" t="n"/>
      <c r="I5" s="22" t="n"/>
      <c r="J5" s="579">
        <f>SUM(J6,J57,J61,J63,J71,J74,J77,J80)</f>
        <v/>
      </c>
      <c r="K5" s="579">
        <f>SUM(K6,K57,K61,K63,K71,K74,K77,K80)</f>
        <v/>
      </c>
      <c r="L5" s="579">
        <f>SUM(L6,L57,L61,L63,L71,L74,L77,L80)</f>
        <v/>
      </c>
      <c r="M5" s="579">
        <f>SUM(M6,M57,M61,M63,M71,M74,M77,M80)</f>
        <v/>
      </c>
      <c r="N5" s="420" t="n"/>
      <c r="O5" s="421" t="n"/>
      <c r="P5" s="421" t="n"/>
      <c r="Q5" s="421" t="n"/>
      <c r="R5" s="421" t="n"/>
      <c r="S5" s="421" t="n"/>
      <c r="T5" s="421" t="n"/>
      <c r="U5" s="421" t="n"/>
      <c r="V5" s="425" t="n"/>
      <c r="W5" s="421" t="n"/>
      <c r="X5" s="421" t="n"/>
      <c r="Y5" s="430" t="n"/>
    </row>
    <row r="6" ht="14.25" customHeight="1" s="1">
      <c r="A6" s="375" t="inlineStr">
        <is>
          <t>一、产业项目小计</t>
        </is>
      </c>
      <c r="B6" s="376" t="n"/>
      <c r="C6" s="376" t="n"/>
      <c r="D6" s="376" t="n"/>
      <c r="E6" s="376" t="n"/>
      <c r="F6" s="376" t="n"/>
      <c r="G6" s="376" t="n"/>
      <c r="H6" s="376" t="n"/>
      <c r="I6" s="406" t="n"/>
      <c r="J6" s="580">
        <f>SUM(J7:J56)</f>
        <v/>
      </c>
      <c r="K6" s="580">
        <f>SUM(K7:K56)</f>
        <v/>
      </c>
      <c r="L6" s="580">
        <f>SUM(L7:L56)</f>
        <v/>
      </c>
      <c r="M6" s="580">
        <f>SUM(M7:M56)</f>
        <v/>
      </c>
      <c r="N6" s="375" t="n"/>
      <c r="O6" s="376" t="n"/>
      <c r="P6" s="376" t="n"/>
      <c r="Q6" s="376" t="n"/>
      <c r="R6" s="376" t="n"/>
      <c r="S6" s="376" t="n"/>
      <c r="T6" s="376" t="n"/>
      <c r="U6" s="376" t="n"/>
      <c r="V6" s="376" t="n"/>
      <c r="W6" s="376" t="n"/>
      <c r="X6" s="376" t="n"/>
      <c r="Y6" s="406" t="n"/>
    </row>
    <row r="7" ht="337.5" customHeight="1" s="1">
      <c r="A7" s="377" t="n">
        <v>1</v>
      </c>
      <c r="B7" s="377" t="inlineStr">
        <is>
          <t>产业发展</t>
        </is>
      </c>
      <c r="C7" s="377" t="inlineStr">
        <is>
          <t>生产项目</t>
        </is>
      </c>
      <c r="D7" s="377" t="inlineStr">
        <is>
          <t>休闲农业与乡村旅游</t>
        </is>
      </c>
      <c r="E7" s="377" t="inlineStr">
        <is>
          <t>葵山镇冒水洞村温泉康养旅居村建设项目</t>
        </is>
      </c>
      <c r="F7" s="377" t="inlineStr">
        <is>
          <t>葵山镇</t>
        </is>
      </c>
      <c r="G7" s="377" t="inlineStr">
        <is>
          <t>山乌果村</t>
        </is>
      </c>
      <c r="H7" s="377" t="inlineStr">
        <is>
          <t>新建</t>
        </is>
      </c>
      <c r="I7" s="383" t="inlineStr">
        <is>
          <t>在葵山镇山乌果村委会冒水洞村建设温泉乐园概算投资1915万元，其中：
  1.引水管网建设，温泉至冒水洞村引水管网6000米，概算投入270万元。
   2.建设提升泵站一座及250千伏安变压器，概算投入70万元。
   3.建设室内温泉游泳池及水乐园4000平方米概算投入980万元，其中：钢结构主体概算投入620万元；游泳池及水上乐园概算投入360万元。
4.建设温泉水处理系统，包含水循环系统、过滤净化系统、恒温系统、污水处理系统，概算投资140万元。
5.建设停车场2700平方米，概算投资55万元。
6.建设供电设施，安装400KVA变压器一座，概算投资40万元；
7.建设配套业务用房1200平方米，概算投资320万元。
8.建设保温调节水箱400立方米,概算40万元。</t>
        </is>
      </c>
      <c r="J7" s="581" t="n">
        <v>1915</v>
      </c>
      <c r="K7" s="581" t="n">
        <v>1915</v>
      </c>
      <c r="L7" s="581" t="n">
        <v>0</v>
      </c>
      <c r="M7" s="581" t="n">
        <v>0</v>
      </c>
      <c r="N7" s="383" t="inlineStr">
        <is>
          <t xml:space="preserve">    项目按“企业+合作社+群众”的利益联结机制和联农带农模式，所形成的固定资产归村集体所有。
   一是投资入股分红收益。该项目政府投资建设配套基础硬件设施，运营方投资建设经营性设施设备，项目建成后按各方投资比例进行收益分红，可用于壮大村集体经济约66万元。
    二是提供就业岗位。本项目由村委会与运营单位已达成意向协议，用工优先选聘就近脱贫户及“三类监测”农户以及附近村民。预计年带动附近村民80人，按目前就近就地平均用工天数200天及工时费120元计算，人均年增收3万元。。
    三是吸引商家入驻。通过该项目的建设，吸引外来资本入驻及大量游客前来休闲旅游，为当地带来了显著的经济效益，也为村民提供了更多的就业机会和收入来源，每年预计可吸引游客10万人次，每人每天平均消费60元，可实现旅游收入600万元。</t>
        </is>
      </c>
      <c r="O7" s="377" t="inlineStr">
        <is>
          <t>资产运营、带动务工就业，当地农产品销售等</t>
        </is>
      </c>
      <c r="P7" s="377" t="n">
        <v>2713</v>
      </c>
      <c r="Q7" s="377" t="inlineStr">
        <is>
          <t>否</t>
        </is>
      </c>
      <c r="R7" s="377" t="inlineStr">
        <is>
          <t>否</t>
        </is>
      </c>
      <c r="S7" s="377" t="inlineStr">
        <is>
          <t>否</t>
        </is>
      </c>
      <c r="T7" s="377" t="inlineStr">
        <is>
          <t>师宗县农业农村局</t>
        </is>
      </c>
      <c r="U7" s="383" t="inlineStr">
        <is>
          <t>葵山镇人民政府</t>
        </is>
      </c>
      <c r="V7" s="377" t="inlineStr">
        <is>
          <t>是</t>
        </is>
      </c>
      <c r="W7" s="426" t="n">
        <v>46023</v>
      </c>
      <c r="X7" s="426" t="n">
        <v>46357</v>
      </c>
      <c r="Y7" s="377" t="n"/>
    </row>
    <row r="8" ht="216" customHeight="1" s="1">
      <c r="A8" s="377" t="n">
        <v>2</v>
      </c>
      <c r="B8" s="378" t="inlineStr">
        <is>
          <t>产业发展</t>
        </is>
      </c>
      <c r="C8" s="379" t="inlineStr">
        <is>
          <t>生产项目</t>
        </is>
      </c>
      <c r="D8" s="379" t="inlineStr">
        <is>
          <t>休闲农业与乡村旅游</t>
        </is>
      </c>
      <c r="E8" s="397" t="inlineStr">
        <is>
          <t>大同街道小干洞乡村振兴（乡村旅居）示范点项目</t>
        </is>
      </c>
      <c r="F8" s="378" t="inlineStr">
        <is>
          <t>大同街道</t>
        </is>
      </c>
      <c r="G8" s="378" t="inlineStr">
        <is>
          <t>米车社区</t>
        </is>
      </c>
      <c r="H8" s="378" t="inlineStr">
        <is>
          <t>新建</t>
        </is>
      </c>
      <c r="I8" s="393" t="inlineStr">
        <is>
          <t>在大同街道米车社区投入690万元实施小干洞乡村振兴（乡村旅居）示范点项目，建设内容如下：
1.村内室外消火栓、消防水池及泵房建设，投入100万元；；
2.营地（烧烤、露营）场地建设1500平米，投入80万元；
3.亲子菜园、亲子稻田建设20亩，投入60万元；
4.村内亲水游玩点建设，投入50万元；
5.新建钢结构网红悬崖民宿（含装修）约200平米，投入100万元；
6.新建栈道长约1500米，投入300万元。</t>
        </is>
      </c>
      <c r="J8" s="582" t="n">
        <v>690</v>
      </c>
      <c r="K8" s="582" t="n">
        <v>690</v>
      </c>
      <c r="L8" s="582" t="n">
        <v>0</v>
      </c>
      <c r="M8" s="582" t="n">
        <v>0</v>
      </c>
      <c r="N8" s="380" t="inlineStr">
        <is>
          <t>项目采取“合作社+企业+农户 ”合作方式，项目建成后，形成的固定资产归米车社区集体所有，企业每年支付村集体45.5万元，按照村级集体经营行性收益分配方案使用，主要用于村内基础设施建设、人居环境提升等村级公益事业；用于巩固拓展脱贫攻坚成果，资助脱贫群众、特殊困难群体（含监测户）就医就学等；用于壮大村集体经济等。可带动米车社区及周边农户、脱贫户和监测户450人以上就近务工，预计惠及脱贫户及三类监测对象30户120人。</t>
        </is>
      </c>
      <c r="O8" s="378" t="inlineStr">
        <is>
          <t>就近就地就业；产业发展；宅基地及房屋管理使用权租赁</t>
        </is>
      </c>
      <c r="P8" s="422" t="n">
        <v>225</v>
      </c>
      <c r="Q8" s="378" t="inlineStr">
        <is>
          <t>否</t>
        </is>
      </c>
      <c r="R8" s="378" t="inlineStr">
        <is>
          <t>否</t>
        </is>
      </c>
      <c r="S8" s="378" t="inlineStr">
        <is>
          <t>否</t>
        </is>
      </c>
      <c r="T8" s="378" t="inlineStr">
        <is>
          <t>师宗县农业农村局、文旅局</t>
        </is>
      </c>
      <c r="U8" s="378" t="inlineStr">
        <is>
          <t>大同街道办事处</t>
        </is>
      </c>
      <c r="V8" s="378" t="inlineStr">
        <is>
          <t>是</t>
        </is>
      </c>
      <c r="W8" s="426" t="n">
        <v>46023</v>
      </c>
      <c r="X8" s="426" t="n">
        <v>46357</v>
      </c>
      <c r="Y8" s="378" t="n"/>
    </row>
    <row r="9" ht="216" customHeight="1" s="1">
      <c r="A9" s="377" t="n">
        <v>3</v>
      </c>
      <c r="B9" s="378" t="inlineStr">
        <is>
          <t>产业发展</t>
        </is>
      </c>
      <c r="C9" s="379" t="inlineStr">
        <is>
          <t>生产项目</t>
        </is>
      </c>
      <c r="D9" s="379" t="inlineStr">
        <is>
          <t>休闲农业与乡村旅游</t>
        </is>
      </c>
      <c r="E9" s="378" t="inlineStr">
        <is>
          <t>大同街道上宜卡农文旅融合发展项目</t>
        </is>
      </c>
      <c r="F9" s="378" t="inlineStr">
        <is>
          <t>大同街道</t>
        </is>
      </c>
      <c r="G9" s="378" t="inlineStr">
        <is>
          <t>牛宿村委会</t>
        </is>
      </c>
      <c r="H9" s="378" t="inlineStr">
        <is>
          <t>新建</t>
        </is>
      </c>
      <c r="I9" s="380" t="inlineStr">
        <is>
          <t xml:space="preserve">在大同街道牛宿村委会上宜卡村投入517万元实施上宜卡农文旅融合发展项目，建设内容：                                                                1.饮用水水池建设及周边牲畜水池水体改造，计划投入50万元；                                2.特色民俗客栈建设，占地面积340平方米，四层，计划投入250万元；                            3.打造手工作坊1个，改造占地面积200平方米彝窑制陶手工坊制胚、晾晒车间，计划投入50万元；                                      
4. 旅游配套设施，计划投入167万元，新建房车露营地1000平方（含露营地、道闸等），建设充电桩配套设施、变压器等，建设公共洗衣房、厕所等。                                             </t>
        </is>
      </c>
      <c r="J9" s="583" t="n">
        <v>517</v>
      </c>
      <c r="K9" s="583" t="n">
        <v>517</v>
      </c>
      <c r="L9" s="583" t="n">
        <v>0</v>
      </c>
      <c r="M9" s="583" t="n">
        <v>0</v>
      </c>
      <c r="N9" s="380" t="inlineStr">
        <is>
          <t>项目采取“龙头企业+村党总支+合作社”的模式，项目建成后形成的固定资产归牛宿村委会集体，由专业运营公司管理，公司每年支付村集体25万元，主要用于村集体巩固拓展脱贫攻坚成果、增加脱贫群众（三类对象）收入、壮大村集体经济等；预计惠及脱贫户25户104人，实现20余人就近就地务工；可增加村内游客日接待量200人次。</t>
        </is>
      </c>
      <c r="O9" s="380" t="inlineStr">
        <is>
          <t>带动产业发展、土地流转、务工就业等</t>
        </is>
      </c>
      <c r="P9" s="423" t="n">
        <v>104</v>
      </c>
      <c r="Q9" s="378" t="inlineStr">
        <is>
          <t>否</t>
        </is>
      </c>
      <c r="R9" s="378" t="inlineStr">
        <is>
          <t>否</t>
        </is>
      </c>
      <c r="S9" s="378" t="inlineStr">
        <is>
          <t>否</t>
        </is>
      </c>
      <c r="T9" s="378" t="inlineStr">
        <is>
          <t>师宗县农业农村局、文旅局</t>
        </is>
      </c>
      <c r="U9" s="378" t="inlineStr">
        <is>
          <t>大同街道办事处</t>
        </is>
      </c>
      <c r="V9" s="378" t="inlineStr">
        <is>
          <t>是</t>
        </is>
      </c>
      <c r="W9" s="426" t="n">
        <v>46023</v>
      </c>
      <c r="X9" s="426" t="n">
        <v>46357</v>
      </c>
      <c r="Y9" s="378" t="n"/>
    </row>
    <row r="10" ht="409.5" customHeight="1" s="1">
      <c r="A10" s="377" t="n">
        <v>4</v>
      </c>
      <c r="B10" s="378" t="inlineStr">
        <is>
          <t>产业发展</t>
        </is>
      </c>
      <c r="C10" s="379" t="inlineStr">
        <is>
          <t>生产项目</t>
        </is>
      </c>
      <c r="D10" s="200" t="inlineStr">
        <is>
          <t>种植业基地</t>
        </is>
      </c>
      <c r="E10" s="397" t="inlineStr">
        <is>
          <t>师宗县人参果育苗工厂建设项目</t>
        </is>
      </c>
      <c r="F10" s="378" t="inlineStr">
        <is>
          <t>彩云镇</t>
        </is>
      </c>
      <c r="G10" s="378" t="inlineStr">
        <is>
          <t>长街村委会</t>
        </is>
      </c>
      <c r="H10" s="378" t="inlineStr">
        <is>
          <t>新建</t>
        </is>
      </c>
      <c r="I10" s="393" t="inlineStr">
        <is>
          <t xml:space="preserve">    在彩云镇小矣则建设人参果育苗工厂项目，计划投资1960万元，具体建设内容如下：
一、场地原有大棚拆除及场地平整（借土回填夯实），投入50万；
二、新建温室大棚14560㎡，投入450万元；
三、建筑物、构筑物改造（门窗更换、屋面更换及防水、地面地砖、水电改造及内外墙漆）1500平米，投入150万元；
四、组培室建设200㎡，投入100万元，其中：无菌实验室30㎡，培养室100㎡，控制室70㎡及组培设施设备；
五、育苗设备及配套设施（含循环式育苗设备22台、嫁接设备1台及水肥一体化设备2套等），投入750万元；
六、检验检测室建设，投入460万元。其中：（一）农产品检验检测设备投资237万元(液相色谱-三重四极杆质谱仪160万元，全自动均质器、全自动固相萃取仪、氮吹平行浓缩仪、减压平行浓缩仪共计77万元)；（二）实验室、样品室等各功能室建设投资70万元；（三）土壤检测设备55万元；（四）农作物病害检测设备投资50万元；（五）检测废液处理设备10万元；（六）检测样品采样车15万元；（七）操作平台、低温冰箱、天平等辅助配套设备23万元，</t>
        </is>
      </c>
      <c r="J10" s="582" t="n">
        <v>1960</v>
      </c>
      <c r="K10" s="582" t="n">
        <v>0</v>
      </c>
      <c r="L10" s="582" t="n">
        <v>1960</v>
      </c>
      <c r="M10" s="582" t="n">
        <v>0</v>
      </c>
      <c r="N10" s="380" t="inlineStr">
        <is>
          <t>项目建成后，形成的固定资产归村集体所有，运营主体每年支付投资额5%租金，按照村级集体经营行性收益分配方案使用。主要目标：1新建温室大棚14560㎡，2.组培室建设200㎡。</t>
        </is>
      </c>
      <c r="O10" s="380" t="inlineStr">
        <is>
          <t>带动产业发展、土地流转、务工就业等</t>
        </is>
      </c>
      <c r="P10" s="422" t="n">
        <v>5374</v>
      </c>
      <c r="Q10" s="378" t="inlineStr">
        <is>
          <t>否</t>
        </is>
      </c>
      <c r="R10" s="378" t="inlineStr">
        <is>
          <t>否</t>
        </is>
      </c>
      <c r="S10" s="378" t="inlineStr">
        <is>
          <t>否</t>
        </is>
      </c>
      <c r="T10" s="200" t="inlineStr">
        <is>
          <t>师宗县农业农村局</t>
        </is>
      </c>
      <c r="U10" s="200" t="inlineStr">
        <is>
          <t>师宗县农业农村局</t>
        </is>
      </c>
      <c r="V10" s="200" t="inlineStr">
        <is>
          <t>是</t>
        </is>
      </c>
      <c r="W10" s="426" t="n">
        <v>46023</v>
      </c>
      <c r="X10" s="426" t="n">
        <v>46357</v>
      </c>
      <c r="Y10" s="378" t="n"/>
    </row>
    <row r="11" ht="81" customHeight="1" s="1">
      <c r="A11" s="377" t="n">
        <v>5</v>
      </c>
      <c r="B11" s="200" t="inlineStr">
        <is>
          <t>产业发展</t>
        </is>
      </c>
      <c r="C11" s="200" t="inlineStr">
        <is>
          <t>金融保险配套项目</t>
        </is>
      </c>
      <c r="D11" s="200" t="inlineStr">
        <is>
          <t>小额信贷贴息</t>
        </is>
      </c>
      <c r="E11" s="385" t="inlineStr">
        <is>
          <t>师宗县2026年扶贫小额信贷贷款贴息补助项目</t>
        </is>
      </c>
      <c r="F11" s="200" t="inlineStr">
        <is>
          <t>全县10个乡（镇、街道）</t>
        </is>
      </c>
      <c r="G11" s="200" t="inlineStr">
        <is>
          <t>全县10个乡（镇、街道）</t>
        </is>
      </c>
      <c r="H11" s="200" t="inlineStr">
        <is>
          <t>新建</t>
        </is>
      </c>
      <c r="I11" s="385" t="inlineStr">
        <is>
          <t>建设内容：扶贫小额信贷贷款贴息，项目预计覆盖脱贫户和监测户1500户，贴息资金300万元。</t>
        </is>
      </c>
      <c r="J11" s="584" t="n">
        <v>300</v>
      </c>
      <c r="K11" s="584" t="n">
        <v>300</v>
      </c>
      <c r="L11" s="584" t="n">
        <v>0</v>
      </c>
      <c r="M11" s="584" t="n">
        <v>0</v>
      </c>
      <c r="N11" s="385" t="inlineStr">
        <is>
          <t>项目建成后预计项目年化收益率为5%，即6.5万元，可带动辖区内脱贫户、监测户350户（其中脱贫户324户、监测户26户）户均增加收入3000元以上。贷款贴息400万元，受益脱贫户1450人。</t>
        </is>
      </c>
      <c r="O11" s="200" t="inlineStr">
        <is>
          <t>带动产业发展、土地流转</t>
        </is>
      </c>
      <c r="P11" s="200" t="n">
        <v>1450</v>
      </c>
      <c r="Q11" s="200" t="inlineStr">
        <is>
          <t>是</t>
        </is>
      </c>
      <c r="R11" s="200" t="inlineStr">
        <is>
          <t>否</t>
        </is>
      </c>
      <c r="S11" s="200" t="inlineStr">
        <is>
          <t>否</t>
        </is>
      </c>
      <c r="T11" s="200" t="inlineStr">
        <is>
          <t>师宗县农业农村局</t>
        </is>
      </c>
      <c r="U11" s="200" t="inlineStr">
        <is>
          <t>师宗县农业农村局</t>
        </is>
      </c>
      <c r="V11" s="200" t="inlineStr">
        <is>
          <t>是</t>
        </is>
      </c>
      <c r="W11" s="426" t="n">
        <v>46023</v>
      </c>
      <c r="X11" s="426" t="n">
        <v>46357</v>
      </c>
      <c r="Y11" s="200" t="n"/>
    </row>
    <row r="12" ht="81" customHeight="1" s="1">
      <c r="A12" s="377" t="n">
        <v>6</v>
      </c>
      <c r="B12" s="380" t="inlineStr">
        <is>
          <t>产业发展</t>
        </is>
      </c>
      <c r="C12" s="378" t="inlineStr">
        <is>
          <t>生产项目</t>
        </is>
      </c>
      <c r="D12" s="378" t="inlineStr">
        <is>
          <t>种植业基地</t>
        </is>
      </c>
      <c r="E12" s="380" t="inlineStr">
        <is>
          <t>师宗县2026年特色产业建设项目</t>
        </is>
      </c>
      <c r="F12" s="378" t="inlineStr">
        <is>
          <t>全县10个乡（镇、街道）</t>
        </is>
      </c>
      <c r="G12" s="378" t="inlineStr">
        <is>
          <t>全县10个乡（镇、街道）</t>
        </is>
      </c>
      <c r="H12" s="200" t="inlineStr">
        <is>
          <t>新建</t>
        </is>
      </c>
      <c r="I12" s="380" t="inlineStr">
        <is>
          <t xml:space="preserve">
主要建设内容：一、新建特色产业基地5000亩，补助160万元；二、新建设施农业基地1200亩，补助300万元；三、特色产业提质增效1000亩补助40万元。</t>
        </is>
      </c>
      <c r="J12" s="584" t="n">
        <v>500</v>
      </c>
      <c r="K12" s="584" t="n">
        <v>500</v>
      </c>
      <c r="L12" s="584" t="n">
        <v>0</v>
      </c>
      <c r="M12" s="584" t="n">
        <v>0</v>
      </c>
      <c r="N12" s="380" t="inlineStr">
        <is>
          <t>项目实施，增加项目区村集体经济收入，同时能有效解劳动力稳定就业和持续稳定增收，扎实有效巩固拓展脱贫攻坚成果同乡村振兴有效衔接</t>
        </is>
      </c>
      <c r="O12" s="380" t="inlineStr">
        <is>
          <t>带动产业发展、土地流转、务工就业等</t>
        </is>
      </c>
      <c r="P12" s="200" t="n">
        <v>2235</v>
      </c>
      <c r="Q12" s="378" t="inlineStr">
        <is>
          <t>否</t>
        </is>
      </c>
      <c r="R12" s="378" t="inlineStr">
        <is>
          <t>否</t>
        </is>
      </c>
      <c r="S12" s="378" t="inlineStr">
        <is>
          <t>否</t>
        </is>
      </c>
      <c r="T12" s="200" t="inlineStr">
        <is>
          <t>师宗县农业农村局</t>
        </is>
      </c>
      <c r="U12" s="200" t="inlineStr">
        <is>
          <t>师宗县农业农村局</t>
        </is>
      </c>
      <c r="V12" s="200" t="inlineStr">
        <is>
          <t>是</t>
        </is>
      </c>
      <c r="W12" s="426" t="n">
        <v>46023</v>
      </c>
      <c r="X12" s="426" t="n">
        <v>46357</v>
      </c>
      <c r="Y12" s="431" t="n"/>
    </row>
    <row r="13" ht="148.5" customHeight="1" s="1">
      <c r="A13" s="377" t="n">
        <v>7</v>
      </c>
      <c r="B13" s="378" t="inlineStr">
        <is>
          <t>产业发展</t>
        </is>
      </c>
      <c r="C13" s="378" t="inlineStr">
        <is>
          <t>生产项目</t>
        </is>
      </c>
      <c r="D13" s="378" t="inlineStr">
        <is>
          <t>种植业基地</t>
        </is>
      </c>
      <c r="E13" s="378" t="inlineStr">
        <is>
          <t>师宗县2026年扶持培育农业经营主体奖补项目</t>
        </is>
      </c>
      <c r="F13" s="378" t="inlineStr">
        <is>
          <t>师宗县10个乡（镇、街道）</t>
        </is>
      </c>
      <c r="G13" s="378" t="inlineStr">
        <is>
          <t>师宗县10个乡（镇、街道）</t>
        </is>
      </c>
      <c r="H13" s="378" t="inlineStr">
        <is>
          <t>新建</t>
        </is>
      </c>
      <c r="I13" s="412" t="inlineStr">
        <is>
          <t>建设内容：助推师宗新型农业经营主体发展，从农业产业化龙头企业培育、星级合作社、星级家庭农场认证、农产品品牌创建农业规模以上企业培育等方面扶持，总计预算200万元用于扶持培育新型农业经营主体，其中龙头企业培育预算100万元，农民专业合作社预算12万元，家庭农场创建预算16万元，特色农产品品牌创建预算62万元，农业规模以上企业培育10万元。</t>
        </is>
      </c>
      <c r="J13" s="583" t="n">
        <v>200</v>
      </c>
      <c r="K13" s="583" t="n">
        <v>200</v>
      </c>
      <c r="L13" s="583" t="n">
        <v>0</v>
      </c>
      <c r="M13" s="583" t="n">
        <v>0</v>
      </c>
      <c r="N13" s="424" t="inlineStr">
        <is>
          <t>项目建成将培育县域产业体系建设中的龙头企业、联动带农纽带中有影响的合作社、打造地方产业品牌，有效助推特色产业建设，带动脱贫户及三类监测对象增收。</t>
        </is>
      </c>
      <c r="O13" s="378" t="inlineStr">
        <is>
          <t>带动产业发展、务工就业</t>
        </is>
      </c>
      <c r="P13" s="378" t="n">
        <v>8150</v>
      </c>
      <c r="Q13" s="378" t="inlineStr">
        <is>
          <t>否</t>
        </is>
      </c>
      <c r="R13" s="378" t="inlineStr">
        <is>
          <t>否</t>
        </is>
      </c>
      <c r="S13" s="378" t="inlineStr">
        <is>
          <t>否</t>
        </is>
      </c>
      <c r="T13" s="378" t="inlineStr">
        <is>
          <t>师宗县农业农村局</t>
        </is>
      </c>
      <c r="U13" s="378" t="inlineStr">
        <is>
          <t>师宗县农业农村局</t>
        </is>
      </c>
      <c r="V13" s="378" t="inlineStr">
        <is>
          <t>是</t>
        </is>
      </c>
      <c r="W13" s="426" t="n">
        <v>46023</v>
      </c>
      <c r="X13" s="426" t="n">
        <v>46357</v>
      </c>
      <c r="Y13" s="378" t="n"/>
    </row>
    <row r="14" ht="378" customHeight="1" s="1">
      <c r="A14" s="377" t="n">
        <v>8</v>
      </c>
      <c r="B14" s="200" t="inlineStr">
        <is>
          <t>产业发展</t>
        </is>
      </c>
      <c r="C14" s="379" t="inlineStr">
        <is>
          <t>生产项目</t>
        </is>
      </c>
      <c r="D14" s="379" t="inlineStr">
        <is>
          <t>休闲农业与乡村旅游</t>
        </is>
      </c>
      <c r="E14" s="398" t="inlineStr">
        <is>
          <t>丹凤街道古城社区农文旅融合建设项目</t>
        </is>
      </c>
      <c r="F14" s="200" t="inlineStr">
        <is>
          <t>丹凤街道</t>
        </is>
      </c>
      <c r="G14" s="382" t="inlineStr">
        <is>
          <t>古城社区</t>
        </is>
      </c>
      <c r="H14" s="200" t="inlineStr">
        <is>
          <t>新建</t>
        </is>
      </c>
      <c r="I14" s="413" t="inlineStr">
        <is>
          <t>在丹凤街道办事处古城社区投入610万元实施农文旅融合建设项目，具体建设内容：
1、场地平整70亩，投入45万元；
2、新建机耕路宽3-4m,长1200m，投入15万元；
3、配套土工布蓄水池1000m³及水泵房，投入10万元；
4、配套50亩灌溉主管、分管、灌溉支管等，投入10万元。
5、新建连体恒温大棚10亩，含大棚膜、防虫网、电动卷膜器、棚温控系统等，投入150万元；
6、新建连体玻璃恒温大棚4亩，含大棚遮阳帘、防虫网、棚温控系统等，投入80万元；
7、新建单体种植大棚10亩，含大棚膜、电动卷膜器等，投入30万元；
8、亲子菜园、亲子稻田、趣味种植建设40亩，投入60万元；
9、观光道路及亲子游玩景观打卡点建设，投入50万元；
10、简易管理用房及手工作坊建设，占地2亩，投120万；
11、配套电力设施，250KVA箱式变压器1台及高低压电缆线投入40万元。</t>
        </is>
      </c>
      <c r="J14" s="584">
        <f>45+15+10+10+150+80+30+60+50+120+40</f>
        <v/>
      </c>
      <c r="K14" s="584" t="n">
        <v>610</v>
      </c>
      <c r="L14" s="584" t="n">
        <v>0</v>
      </c>
      <c r="M14" s="584" t="n">
        <v>0</v>
      </c>
      <c r="N14" s="413" t="inlineStr">
        <is>
          <t>项目采取“合作社+企业+农户 ”合作方式，项目建成后，形成的固定资产归古城社区集体所有，企业每年支付村集体资金不低于经营性资产原值的5%，按照村级集体经营行性收益分配方案使用，主要用于村内基础设施建设、人居环境提升等村级公益事业；用于巩固拓展脱贫攻坚成果，资助脱贫群众、特殊困难群体（含监测户）就医就学等；用于壮大村集体经济等。可带动古城社区及周边农户、脱贫户和监测户300人以上就近务工，预计惠及脱贫户及三类监测对象16户61人。</t>
        </is>
      </c>
      <c r="O14" s="385" t="inlineStr">
        <is>
          <t>带动产业发展、带动务工就业。</t>
        </is>
      </c>
      <c r="P14" s="200" t="n">
        <v>300</v>
      </c>
      <c r="Q14" s="200" t="inlineStr">
        <is>
          <t>否</t>
        </is>
      </c>
      <c r="R14" s="200" t="inlineStr">
        <is>
          <t>否</t>
        </is>
      </c>
      <c r="S14" s="200" t="inlineStr">
        <is>
          <t>否</t>
        </is>
      </c>
      <c r="T14" s="200" t="inlineStr">
        <is>
          <t>师宗县农业农村局</t>
        </is>
      </c>
      <c r="U14" s="385" t="inlineStr">
        <is>
          <t>丹凤街道办事处</t>
        </is>
      </c>
      <c r="V14" s="200" t="inlineStr">
        <is>
          <t>是</t>
        </is>
      </c>
      <c r="W14" s="426" t="n">
        <v>46023</v>
      </c>
      <c r="X14" s="426" t="n">
        <v>46357</v>
      </c>
      <c r="Y14" s="385" t="n"/>
    </row>
    <row r="15" ht="409.5" customHeight="1" s="1">
      <c r="A15" s="377" t="n">
        <v>9</v>
      </c>
      <c r="B15" s="200" t="inlineStr">
        <is>
          <t>产业发展</t>
        </is>
      </c>
      <c r="C15" s="381" t="inlineStr">
        <is>
          <t>配套设施</t>
        </is>
      </c>
      <c r="D15" s="381" t="inlineStr">
        <is>
          <t>产业配套</t>
        </is>
      </c>
      <c r="E15" s="398" t="inlineStr">
        <is>
          <t>丹凤街道矣腊社区玫瑰醋加工建设项目</t>
        </is>
      </c>
      <c r="F15" s="200" t="inlineStr">
        <is>
          <t>丹凤街道</t>
        </is>
      </c>
      <c r="G15" s="382" t="inlineStr">
        <is>
          <t>矣腊社区</t>
        </is>
      </c>
      <c r="H15" s="200" t="inlineStr">
        <is>
          <t>新建</t>
        </is>
      </c>
      <c r="I15" s="413" t="inlineStr">
        <is>
          <t>在丹凤街道办事处矣腊社区投入694万元实施玫瑰醋加工建设项目，具体建设内容如下：
1.新建钢结构玫瑰醋加工厂房一栋，建筑面积1600㎡，投入288万元；
2、生产净化车间2000㎡，投入72万元；
2、前处理设备（气泡清洗机、破碎榨汁一体机、暂存罐），投资11万元；
3、发酵系统（液化设备、糖化设备、酒精发酵设备、板框压滤机、酒度调整罐、液态制醋机、浸泡罐、不锈钢储存罐、粗过滤设备、调配罐、剪切机、新式硅藻土过滤机、缓冲罐、精密过滤器、UHT管式瞬时灭菌、无菌罐、水处理设备、CIP清洗系统），投资195万；
4、控制系统（控制柜及PLC操作系统、燃气蒸汽发生器），投资17万元；
5、冷却系统（冷水罐、制冷机、冷水循环泵），投资10万元；
6、安装调试（不锈钢饮料泵、清水泵、物料提升泵、管道阀门、操作平台、安装费用、调试费用），投资40万元；
8、灌装设备（半自动每小时 500桶(5升)醋饮灌装设备），投入21万元；
6.配套电力设施，250KVA箱式变压器1台及高低压电缆线投入40万元。</t>
        </is>
      </c>
      <c r="J15" s="584">
        <f>288+72+11+195+17+10+40+21+40</f>
        <v/>
      </c>
      <c r="K15" s="584" t="n">
        <v>694</v>
      </c>
      <c r="L15" s="584" t="n">
        <v>0</v>
      </c>
      <c r="M15" s="584" t="n">
        <v>0</v>
      </c>
      <c r="N15" s="413" t="inlineStr">
        <is>
          <t>项目采取“合作社+企业+农户 ”合作方式，项目建成后，形成的固定资产归矣腊社区集体所有，企业每年支付村集体资金不低于经营性资产原值的5%，按照村级集体经营行性收益分配方案使用，主要用于村内基础设施建设、人居环境提升等村级公益事业；用于巩固拓展脱贫攻坚成果，资助脱贫群众、特殊困难群体（含监测户）就医就学等；用于壮大村集体经济等。可带动矣腊社区及周边农户、脱贫户和监测户400人以上就近务工，预计惠及脱贫户及三类监测对象21户70人。</t>
        </is>
      </c>
      <c r="O15" s="385" t="inlineStr">
        <is>
          <t>带动产业发展、带动务工就业。</t>
        </is>
      </c>
      <c r="P15" s="200" t="n">
        <v>400</v>
      </c>
      <c r="Q15" s="200" t="inlineStr">
        <is>
          <t>否</t>
        </is>
      </c>
      <c r="R15" s="200" t="inlineStr">
        <is>
          <t>否</t>
        </is>
      </c>
      <c r="S15" s="200" t="inlineStr">
        <is>
          <t>否</t>
        </is>
      </c>
      <c r="T15" s="200" t="inlineStr">
        <is>
          <t>师宗县农业农村局</t>
        </is>
      </c>
      <c r="U15" s="385" t="inlineStr">
        <is>
          <t>丹凤街道办事处</t>
        </is>
      </c>
      <c r="V15" s="200" t="inlineStr">
        <is>
          <t>是</t>
        </is>
      </c>
      <c r="W15" s="426" t="n">
        <v>46023</v>
      </c>
      <c r="X15" s="426" t="n">
        <v>46357</v>
      </c>
      <c r="Y15" s="385" t="n"/>
    </row>
    <row r="16" ht="243" customHeight="1" s="1">
      <c r="A16" s="377" t="n">
        <v>10</v>
      </c>
      <c r="B16" s="200" t="inlineStr">
        <is>
          <t>产业发展</t>
        </is>
      </c>
      <c r="C16" s="379" t="inlineStr">
        <is>
          <t>生产项目</t>
        </is>
      </c>
      <c r="D16" s="379" t="inlineStr">
        <is>
          <t>休闲农业与乡村旅游</t>
        </is>
      </c>
      <c r="E16" s="397" t="inlineStr">
        <is>
          <t>丹凤街道山龙村乡村振兴（乡村旅居、农文旅融合发展）示范点项目</t>
        </is>
      </c>
      <c r="F16" s="378" t="inlineStr">
        <is>
          <t>丹凤街道</t>
        </is>
      </c>
      <c r="G16" s="378" t="inlineStr">
        <is>
          <t>山龙村委会</t>
        </is>
      </c>
      <c r="H16" s="378" t="inlineStr">
        <is>
          <t>新建</t>
        </is>
      </c>
      <c r="I16" s="393" t="inlineStr">
        <is>
          <t>在山龙村委会投入490万元实施山龙村乡村振兴（乡村旅居）示范点项目，建设内容如下：
1.村内主道路两侧景观环境提升改造，投入20万元；
2.生态停车场建设1000平米，投入20万元；
3.中心河岛（游客接待中心），场地建设3000平米，投入150万元；
4.名人故居、宗祠名片打造，院落1000m²（含房屋改造、装饰），投入100万元；
5.特色民宿客栈建设，建设面积600平米，投入100万元；
6.村内雨污水管网改造，1500米，投入60万元；
7.新建旅游公共卫生间60m²/座，设计3座，40万元。</t>
        </is>
      </c>
      <c r="J16" s="584" t="n">
        <v>490</v>
      </c>
      <c r="K16" s="584" t="n">
        <v>490</v>
      </c>
      <c r="L16" s="584" t="n">
        <v>0</v>
      </c>
      <c r="M16" s="584" t="n">
        <v>0</v>
      </c>
      <c r="N16" s="413" t="inlineStr">
        <is>
          <t>项目采取“企业+合作社+村党总支”合作方式，项目建成后，形成的固定资产归山龙村委会集体所有，由专业运营公司管理，企业每年支付村集体30万元，按照村级集体经营行性收益分配方案使用，主要用于村内基础设施建设、人居环境提升等村级公益事业；用于巩固拓展脱贫攻坚成果，资助脱贫群众、特殊困难群体（含监测户）就医就学等；用于壮大村集体经济等。实现40余人就近就地务工；可增加村内游客日接待量280人次。</t>
        </is>
      </c>
      <c r="O16" s="380" t="inlineStr">
        <is>
          <t>带动产业发展、土地流转、务工就业等</t>
        </is>
      </c>
      <c r="P16" s="200" t="n">
        <v>40</v>
      </c>
      <c r="Q16" s="200" t="inlineStr">
        <is>
          <t>否</t>
        </is>
      </c>
      <c r="R16" s="200" t="inlineStr">
        <is>
          <t>否</t>
        </is>
      </c>
      <c r="S16" s="200" t="inlineStr">
        <is>
          <t>否</t>
        </is>
      </c>
      <c r="T16" s="200" t="inlineStr">
        <is>
          <t>师宗县农业农村局</t>
        </is>
      </c>
      <c r="U16" s="385" t="inlineStr">
        <is>
          <t>丹凤街道办事处</t>
        </is>
      </c>
      <c r="V16" s="200" t="inlineStr">
        <is>
          <t>是</t>
        </is>
      </c>
      <c r="W16" s="426" t="n">
        <v>46023</v>
      </c>
      <c r="X16" s="426" t="n">
        <v>46357</v>
      </c>
      <c r="Y16" s="385" t="n"/>
    </row>
    <row r="17" ht="202.5" customHeight="1" s="1">
      <c r="A17" s="377" t="n">
        <v>11</v>
      </c>
      <c r="B17" s="200" t="inlineStr">
        <is>
          <t>产业发展</t>
        </is>
      </c>
      <c r="C17" s="382" t="inlineStr">
        <is>
          <t>配套设施</t>
        </is>
      </c>
      <c r="D17" s="382" t="inlineStr">
        <is>
          <t>产业配套</t>
        </is>
      </c>
      <c r="E17" s="398" t="inlineStr">
        <is>
          <t>丹凤街道矣腊社区农产品检验检测室建设项目</t>
        </is>
      </c>
      <c r="F17" s="200" t="inlineStr">
        <is>
          <t>丹凤街道</t>
        </is>
      </c>
      <c r="G17" s="382" t="inlineStr">
        <is>
          <t>矣腊社区</t>
        </is>
      </c>
      <c r="H17" s="200" t="inlineStr">
        <is>
          <t>新建</t>
        </is>
      </c>
      <c r="I17" s="413" t="inlineStr">
        <is>
          <t>在丹凤街道办事处矣腊社区投入394万元实施农产品检验检测室建设项目，具体建设内容如下：
1.新建钢结构检验检测室一栋，建筑面积300㎡，投入54万元；
2.检验检测设备投资230万元(液相色谱-三重四极杆质谱仪160万元，全自动均质器、全自动固相萃取仪、氮吹平行浓缩仪、减压平行浓缩仪共计70万元)；
3.实验室、样品室等各功能室建设投资70万元；
4.配套水电设施，给排水、250KVA箱式变压器一台及高低压电缆线投入40万元。</t>
        </is>
      </c>
      <c r="J17" s="584">
        <f>54+230+70+40</f>
        <v/>
      </c>
      <c r="K17" s="584" t="n">
        <v>394</v>
      </c>
      <c r="L17" s="584" t="n">
        <v>0</v>
      </c>
      <c r="M17" s="584" t="n">
        <v>0</v>
      </c>
      <c r="N17" s="413" t="inlineStr">
        <is>
          <t>项目采取“合作社+企业+农户 ”合作方式，项目建成后，形成的固定资产归矣腊社区集体所有，企业每年支付村集体资金不低于经营性资产原值的5%，按照村级集体经营行性收益分配方案使用，主要用于村内基础设施建设、人居环境提升等村级公益事业；用于巩固拓展脱贫攻坚成果，资助脱贫群众、特殊困难群体（含监测户）就医就学等；用于壮大村集体经济等。可带动矣腊社区及周边农户、脱贫户和监测户280人以上就近务工，预计惠及脱贫户及三类监测对象17户71人。</t>
        </is>
      </c>
      <c r="O17" s="385" t="inlineStr">
        <is>
          <t>带动产业发展、带动务工就业。</t>
        </is>
      </c>
      <c r="P17" s="200" t="n">
        <v>280</v>
      </c>
      <c r="Q17" s="200" t="inlineStr">
        <is>
          <t>否</t>
        </is>
      </c>
      <c r="R17" s="200" t="inlineStr">
        <is>
          <t>否</t>
        </is>
      </c>
      <c r="S17" s="200" t="inlineStr">
        <is>
          <t>否</t>
        </is>
      </c>
      <c r="T17" s="200" t="inlineStr">
        <is>
          <t>师宗县农业农村局</t>
        </is>
      </c>
      <c r="U17" s="385" t="inlineStr">
        <is>
          <t>丹凤街道办事处</t>
        </is>
      </c>
      <c r="V17" s="200" t="inlineStr">
        <is>
          <t>是</t>
        </is>
      </c>
      <c r="W17" s="426" t="n">
        <v>46023</v>
      </c>
      <c r="X17" s="426" t="n">
        <v>46357</v>
      </c>
      <c r="Y17" s="385" t="n"/>
    </row>
    <row r="18" ht="94.5" customHeight="1" s="1">
      <c r="A18" s="377" t="n">
        <v>12</v>
      </c>
      <c r="B18" s="200" t="inlineStr">
        <is>
          <t>基础设施建设</t>
        </is>
      </c>
      <c r="C18" s="382" t="inlineStr">
        <is>
          <t>配套设施</t>
        </is>
      </c>
      <c r="D18" s="381" t="inlineStr">
        <is>
          <t>配套设施</t>
        </is>
      </c>
      <c r="E18" s="398" t="inlineStr">
        <is>
          <t>丹凤街道古城社区乡村振兴道路建设</t>
        </is>
      </c>
      <c r="F18" s="200" t="inlineStr">
        <is>
          <t>丹凤街道</t>
        </is>
      </c>
      <c r="G18" s="382" t="inlineStr">
        <is>
          <t>古城社区</t>
        </is>
      </c>
      <c r="H18" s="200" t="inlineStr">
        <is>
          <t>新建</t>
        </is>
      </c>
      <c r="I18" s="413" t="inlineStr">
        <is>
          <t xml:space="preserve">在丹凤街道办事处古城社区孟家村投入96万元实施村内道路硬化项目，具体建设内容如下：
1.原有村内道路C25混凝土硬化及排水沟，宽3m-6m,总长800m,总面积约3200㎡，投入96万元。
</t>
        </is>
      </c>
      <c r="J18" s="584" t="n">
        <v>96</v>
      </c>
      <c r="K18" s="584" t="n">
        <v>96</v>
      </c>
      <c r="L18" s="584" t="n">
        <v>0</v>
      </c>
      <c r="M18" s="584" t="n">
        <v>0</v>
      </c>
      <c r="N18" s="413" t="inlineStr">
        <is>
          <t>项目建成后，惠及农户272户1150人，其中脱贫户和三类监测对象13户50人。</t>
        </is>
      </c>
      <c r="O18" s="385" t="inlineStr">
        <is>
          <t>配套基础设施，优化人居环境。</t>
        </is>
      </c>
      <c r="P18" s="200" t="n">
        <v>1150</v>
      </c>
      <c r="Q18" s="200" t="inlineStr">
        <is>
          <t>否</t>
        </is>
      </c>
      <c r="R18" s="200" t="inlineStr">
        <is>
          <t>否</t>
        </is>
      </c>
      <c r="S18" s="200" t="inlineStr">
        <is>
          <t>否</t>
        </is>
      </c>
      <c r="T18" s="200" t="inlineStr">
        <is>
          <t>师宗县农业农村局</t>
        </is>
      </c>
      <c r="U18" s="385" t="inlineStr">
        <is>
          <t>丹凤街道办事处</t>
        </is>
      </c>
      <c r="V18" s="200" t="inlineStr">
        <is>
          <t>是</t>
        </is>
      </c>
      <c r="W18" s="426" t="n">
        <v>46023</v>
      </c>
      <c r="X18" s="426" t="n">
        <v>46357</v>
      </c>
      <c r="Y18" s="385" t="n"/>
    </row>
    <row r="19" ht="162" customHeight="1" s="1">
      <c r="A19" s="377" t="n">
        <v>13</v>
      </c>
      <c r="B19" s="200" t="inlineStr">
        <is>
          <t>产业发展</t>
        </is>
      </c>
      <c r="C19" s="382" t="inlineStr">
        <is>
          <t>配套设施</t>
        </is>
      </c>
      <c r="D19" s="382" t="inlineStr">
        <is>
          <t>产业配套</t>
        </is>
      </c>
      <c r="E19" s="398" t="inlineStr">
        <is>
          <t>丹凤街道古城社区制冰厂建设项目</t>
        </is>
      </c>
      <c r="F19" s="200" t="inlineStr">
        <is>
          <t>丹凤街道</t>
        </is>
      </c>
      <c r="G19" s="382" t="inlineStr">
        <is>
          <t>古城社区</t>
        </is>
      </c>
      <c r="H19" s="200" t="inlineStr">
        <is>
          <t>新建</t>
        </is>
      </c>
      <c r="I19" s="413" t="inlineStr">
        <is>
          <t>在丹凤街道办事处古城社区投入700万元实制冰厂建设项目，建设内容：
1.新建钢结构制冰车间2000平方米，投入320万元；
2.购买制冰设备一套，投入300万元；
3.配套供水及用电设施，投入80万元。</t>
        </is>
      </c>
      <c r="J19" s="584" t="n">
        <v>700</v>
      </c>
      <c r="K19" s="584" t="n">
        <v>700</v>
      </c>
      <c r="L19" s="584" t="n">
        <v>0</v>
      </c>
      <c r="M19" s="584" t="n">
        <v>0</v>
      </c>
      <c r="N19" s="413" t="inlineStr">
        <is>
          <t>项目采取“合作社+企业+农户 ”合作方式，项目建成后，形成的固定资产归古城社区集体所有，企业每年支付村集体资金不低于经营性资产原值的5%，按照村级集体经营行性收益分配方案使用，主要用于村内基础设施建设、人居环境提升等村级公益事业；用于巩固拓展脱贫攻坚成果，资助脱贫群众、特殊困难群体（含监测户）就医就学等；用于壮大村集体经济等。可带动古城社区及周边农户、脱贫户和监测户550人以上就近务工，预计惠及脱贫户及三类监测对象28户120人。</t>
        </is>
      </c>
      <c r="O19" s="385" t="inlineStr">
        <is>
          <t>带动产业发展、带动务工就业。</t>
        </is>
      </c>
      <c r="P19" s="200" t="n">
        <v>550</v>
      </c>
      <c r="Q19" s="200" t="inlineStr">
        <is>
          <t>否</t>
        </is>
      </c>
      <c r="R19" s="200" t="inlineStr">
        <is>
          <t>否</t>
        </is>
      </c>
      <c r="S19" s="200" t="inlineStr">
        <is>
          <t>否</t>
        </is>
      </c>
      <c r="T19" s="200" t="inlineStr">
        <is>
          <t>师宗县农业农村局</t>
        </is>
      </c>
      <c r="U19" s="385" t="inlineStr">
        <is>
          <t>丹凤街道办事处</t>
        </is>
      </c>
      <c r="V19" s="200" t="inlineStr">
        <is>
          <t>是</t>
        </is>
      </c>
      <c r="W19" s="426" t="n">
        <v>46023</v>
      </c>
      <c r="X19" s="426" t="n">
        <v>46357</v>
      </c>
      <c r="Y19" s="385" t="n"/>
    </row>
    <row r="20" ht="409.5" customHeight="1" s="1">
      <c r="A20" s="377" t="n">
        <v>14</v>
      </c>
      <c r="B20" s="383" t="inlineStr">
        <is>
          <t>产业发展</t>
        </is>
      </c>
      <c r="C20" s="383" t="inlineStr">
        <is>
          <t>生产项目</t>
        </is>
      </c>
      <c r="D20" s="377" t="inlineStr">
        <is>
          <t>种植业基地</t>
        </is>
      </c>
      <c r="E20" s="383" t="inlineStr">
        <is>
          <t>师宗县“低热河谷”特色产业发展民族团结进步示范县项目</t>
        </is>
      </c>
      <c r="F20" s="383" t="inlineStr">
        <is>
          <t>高良乡</t>
        </is>
      </c>
      <c r="G20" s="377" t="inlineStr">
        <is>
          <t>纳非村委会</t>
        </is>
      </c>
      <c r="H20" s="377" t="inlineStr">
        <is>
          <t>新建</t>
        </is>
      </c>
      <c r="I20" s="383" t="inlineStr">
        <is>
          <t xml:space="preserve">高良壮族苗族瑶族乡油茶种植项目，涉及2个村委会，共计500万元。
一、油茶产业发展项目：1.纳非村委会：1.土地平整350亩，每亩3500元，投入资122.5万元。 2.基地道路5.5KM(3米宽）含土方开挖、路基整形及压实，投入资金20万元；3.砂石路面16500平方米，20元/平方米，投入资金33万元。4.沉砂池10立方米，投入资金2万元。5.基地道路排水沟开挖投入资金9万元。6.土工布水池1000立方米，投入资金6万元；7.引水主管5000米（PE63管1.6MPa），投入资金30万；9.基地道路涵管6道（包含石头支砌）投资5万元，混凝土排水沟100米（800mm*800mm)，投资3万元。合计230.5万元；2.纳厦村委会：1.土地平整200亩，每亩3500元，投入资70万元。 2.基地道路3.5KM(3米宽）含路基整形及压实，投入资金16万元；3.砂石路面10500平方米，20元/平方米，投入资金21万元。4.沉砂池8立方米，投入资金1万元。5.基地道路排水沟开挖投入资金5万元。6.土工布蓄水池1000立方米，投入资金6万元；7.引水主管3000米（PE63管1.6MPa），投入资金20万；8.基地道路涵管投资5万元。合计144万元； 
二、人居环境整治，共计投资125.5万元。纳非村委会纳非村小组：道路硬化2600平方米，投资32万元；挡墙建设300立方米投资15万元；排水沟建设375米（混凝土浇筑300mm*500mm，附盖板）160元/米；投资6万元，场地硬化200平方米投资3万，小计56万元；纳厦村委会纳平山村：挡墙400立方米投资16.8万，道路硬化4392平方米，投资52.7万元。小计69.5万元。    </t>
        </is>
      </c>
      <c r="J20" s="581" t="n">
        <v>500</v>
      </c>
      <c r="K20" s="581" t="n">
        <v>0</v>
      </c>
      <c r="L20" s="581" t="n">
        <v>500</v>
      </c>
      <c r="M20" s="581" t="n">
        <v>0</v>
      </c>
      <c r="N20" s="383" t="inlineStr">
        <is>
          <t xml:space="preserve">    师宗县坚持以铸牢中华民族共同体意识为主线，抢抓产业发展重大战略机遇，立足民族乡产业、生态、气候等资源优势，采取“党支部+合作社+群众”的利益联结机制和村集体股份合作机制建设，通过以扶持发展特色产业示范带为抓手，推动民族乡产业发展形成技术共享、资源互补、产业共兴、服务联做的共同体格局，着力打造区域高原生态农业高质量发展示范样板和民族乡铸牢中华民族共同体意识发展示范带。
    项目采取“党支部+合作社+群众”的利益联结机制和村集体股份合作机制建设，该项目资金整合乡村振兴示范点和民族团结进步示范村项目，建成后形成的固定资产归村集体所有。项目受益脱贫户149户628人。
    一是发展产业壮大村集体经济。运用“党建联盟+抱团发展”的模式，采取标准化种植、品牌化销售，持续增强村级集体经济。预计壮大村集体经济10万元，同时吸纳农村劳动力就近务工每人每年增收0.6万元。
    二是盘活村集体土地和群众闲置资产增加村集体和群众收入。通过股份制方式量化分红，村集体以村内土地入股，项目建设占用农户以闲置土地入股，进一步健全利益联结机制，让群众以主人翁的身份推动产业发展。</t>
        </is>
      </c>
      <c r="O20" s="377" t="inlineStr">
        <is>
          <t>带动产业发展、务工就业</t>
        </is>
      </c>
      <c r="P20" s="377" t="n">
        <v>628</v>
      </c>
      <c r="Q20" s="377" t="inlineStr">
        <is>
          <t>否</t>
        </is>
      </c>
      <c r="R20" s="377" t="inlineStr">
        <is>
          <t>否</t>
        </is>
      </c>
      <c r="S20" s="377" t="inlineStr">
        <is>
          <t>否</t>
        </is>
      </c>
      <c r="T20" s="377" t="inlineStr">
        <is>
          <t>师宗县民族宗教事务局</t>
        </is>
      </c>
      <c r="U20" s="377" t="inlineStr">
        <is>
          <t>高良乡人民政府</t>
        </is>
      </c>
      <c r="V20" s="377" t="inlineStr">
        <is>
          <t>是</t>
        </is>
      </c>
      <c r="W20" s="427" t="n">
        <v>46023</v>
      </c>
      <c r="X20" s="427" t="n">
        <v>46357</v>
      </c>
      <c r="Y20" s="383" t="n"/>
    </row>
    <row r="21" ht="148.5" customHeight="1" s="1">
      <c r="A21" s="377" t="n">
        <v>15</v>
      </c>
      <c r="B21" s="384" t="inlineStr">
        <is>
          <t>产业发展</t>
        </is>
      </c>
      <c r="C21" s="384" t="inlineStr">
        <is>
          <t>生产项目</t>
        </is>
      </c>
      <c r="D21" s="379" t="inlineStr">
        <is>
          <t>种植业基地</t>
        </is>
      </c>
      <c r="E21" s="379" t="inlineStr">
        <is>
          <t>葵山镇马厂村委会小马厂民族团结进步示范村</t>
        </is>
      </c>
      <c r="F21" s="379" t="inlineStr">
        <is>
          <t>葵山镇</t>
        </is>
      </c>
      <c r="G21" s="379" t="inlineStr">
        <is>
          <t>马厂村委会</t>
        </is>
      </c>
      <c r="H21" s="379" t="inlineStr">
        <is>
          <t>新建</t>
        </is>
      </c>
      <c r="I21" s="414" t="inlineStr">
        <is>
          <t>（一）蔬菜产业发展项目，种植蔬菜180亩，投资167万元。建设内容：1、180亩蔬菜基地配套机耕路11000平方米，按照单价130元/平方米，预计投资143万元；2、修建灌溉沟渠800米，按照单价300元/米，预计投资24万元。
（二）人居环境提升：村内浆砌毛石挡土墙45平方米，安装DN110PVC污水排水管（含破除及恢复），预计投资5万元。</t>
        </is>
      </c>
      <c r="J21" s="585" t="n">
        <v>172</v>
      </c>
      <c r="K21" s="585" t="n">
        <v>172</v>
      </c>
      <c r="L21" s="585" t="n">
        <v>0</v>
      </c>
      <c r="M21" s="585" t="n">
        <v>0</v>
      </c>
      <c r="N21" s="384" t="inlineStr">
        <is>
          <t xml:space="preserve"> 以铸牢中华民族共同体意识为主线，依托资源发展优势，助力加快各民族共同走向社会主义现代化步伐。 项目建成后产权归马厂村集体所有。采取公司+农户的模式，发展蔬菜产业180亩，带动附近农村劳动力就近就地就便务工70人，人均年增收4500元，村集体经济收益1.8万元。通过人居环境提升，有效改善各族群众生产生活条件，惠及群众300余人，进一步提升群众的幸福感满意度。</t>
        </is>
      </c>
      <c r="O21" s="379" t="inlineStr">
        <is>
          <t>带动产业发展、务工就业</t>
        </is>
      </c>
      <c r="P21" s="379" t="n">
        <v>300</v>
      </c>
      <c r="Q21" s="379" t="inlineStr">
        <is>
          <t>否</t>
        </is>
      </c>
      <c r="R21" s="379" t="inlineStr">
        <is>
          <t>否</t>
        </is>
      </c>
      <c r="S21" s="379" t="inlineStr">
        <is>
          <t>否</t>
        </is>
      </c>
      <c r="T21" s="379" t="inlineStr">
        <is>
          <t>师宗县民族宗教事务局</t>
        </is>
      </c>
      <c r="U21" s="379" t="inlineStr">
        <is>
          <t>葵山镇人民政府</t>
        </is>
      </c>
      <c r="V21" s="379" t="inlineStr">
        <is>
          <t>是</t>
        </is>
      </c>
      <c r="W21" s="428" t="n">
        <v>46023</v>
      </c>
      <c r="X21" s="428" t="n">
        <v>46357</v>
      </c>
      <c r="Y21" s="384" t="n"/>
    </row>
    <row r="22" ht="175.5" customHeight="1" s="1">
      <c r="A22" s="377" t="n">
        <v>16</v>
      </c>
      <c r="B22" s="385" t="inlineStr">
        <is>
          <t>产业发展</t>
        </is>
      </c>
      <c r="C22" s="385" t="inlineStr">
        <is>
          <t>生产项目</t>
        </is>
      </c>
      <c r="D22" s="200" t="inlineStr">
        <is>
          <t>种植业基地</t>
        </is>
      </c>
      <c r="E22" s="385" t="inlineStr">
        <is>
          <t>五龙乡保太村委会三道箐民族团结进步示范村</t>
        </is>
      </c>
      <c r="F22" s="385" t="inlineStr">
        <is>
          <t>五龙乡</t>
        </is>
      </c>
      <c r="G22" s="200" t="inlineStr">
        <is>
          <t>保太村委会</t>
        </is>
      </c>
      <c r="H22" s="200" t="inlineStr">
        <is>
          <t>新建</t>
        </is>
      </c>
      <c r="I22" s="413" t="inlineStr">
        <is>
          <t>保太村委会三道箐村迷迭香种植项目，投资174万元。建设内容：1、建设250亩迷迭香种植基地，土地平整每亩投资500元，预计投资12.5万元；2、基础道路硬化11028.5平方米，预计投资88.5万元；3、新建500立方米蓄水池并配套250亩滴灌系统，预计投资21万元；4、新建600平方米加工房一座，预计投资30万元；5、新建烤房2座，每座7万元，预计投资14万元；6、脱油机、筛机各一台，预计投资8万元。</t>
        </is>
      </c>
      <c r="J22" s="586" t="n">
        <v>174</v>
      </c>
      <c r="K22" s="586" t="n">
        <v>174</v>
      </c>
      <c r="L22" s="586" t="n">
        <v>0</v>
      </c>
      <c r="M22" s="586" t="n">
        <v>0</v>
      </c>
      <c r="N22" s="385" t="inlineStr">
        <is>
          <t xml:space="preserve">   以铸牢中华民族共同体意识为主线，把改善各族群众生产生活条件、带动各族群众持续增收作为出发点和落脚点，依托当地资源优势，大力推动产业转型升级，助力各民族共同走向社会主义现代化。通过迷迭香种植，每亩可收2.5吨左右，亩年均产值（净利润）最低可达到2500元，可带动附近村民用工500余人（其中脱贫监测户23户80人），实现人均务工收入每年增收2万元。村集体按照每吨250元的场地租金及服务费，预计村集体经济年收入增加13.7万元。</t>
        </is>
      </c>
      <c r="O22" s="200" t="inlineStr">
        <is>
          <t>带动产业发展、务工就业</t>
        </is>
      </c>
      <c r="P22" s="200" t="n">
        <v>80</v>
      </c>
      <c r="Q22" s="200" t="inlineStr">
        <is>
          <t>否</t>
        </is>
      </c>
      <c r="R22" s="200" t="inlineStr">
        <is>
          <t>否</t>
        </is>
      </c>
      <c r="S22" s="200" t="inlineStr">
        <is>
          <t>否</t>
        </is>
      </c>
      <c r="T22" s="200" t="inlineStr">
        <is>
          <t>师宗县民族宗教事务局</t>
        </is>
      </c>
      <c r="U22" s="200" t="inlineStr">
        <is>
          <t>五龙乡人民政府</t>
        </is>
      </c>
      <c r="V22" s="200" t="inlineStr">
        <is>
          <t>是</t>
        </is>
      </c>
      <c r="W22" s="426" t="n">
        <v>46023</v>
      </c>
      <c r="X22" s="426" t="n">
        <v>46357</v>
      </c>
      <c r="Y22" s="385" t="n"/>
    </row>
    <row r="23" ht="229.5" customHeight="1" s="1">
      <c r="A23" s="377" t="n">
        <v>17</v>
      </c>
      <c r="B23" s="385" t="inlineStr">
        <is>
          <t>产业发展</t>
        </is>
      </c>
      <c r="C23" s="385" t="inlineStr">
        <is>
          <t>生产项目</t>
        </is>
      </c>
      <c r="D23" s="200" t="inlineStr">
        <is>
          <t>种植业基地</t>
        </is>
      </c>
      <c r="E23" s="200" t="inlineStr">
        <is>
          <t>彩云镇长街村委会长街民族团结进步示范村</t>
        </is>
      </c>
      <c r="F23" s="200" t="inlineStr">
        <is>
          <t>彩云镇</t>
        </is>
      </c>
      <c r="G23" s="200" t="inlineStr">
        <is>
          <t>长街村委会</t>
        </is>
      </c>
      <c r="H23" s="200" t="inlineStr">
        <is>
          <t>新建</t>
        </is>
      </c>
      <c r="I23" s="385" t="inlineStr">
        <is>
          <t xml:space="preserve">额则投资140万元，在长街村委会长街村小组建设鲜切花基地项目。
1.鲜切花标准大棚建设：新建鲜切花生产大棚一个，面积10亩，造价每亩12万，共计120万。
2.新建蓄水池150立方米，概算投资5万元。
3.安装400KV的变压器1台，概算投资15万元。展水果蔬菜产业项目，投资149万元。建设内容：新建蔬菜大棚40亩，按照每亩3万元，预计投资120万元；2.水果种植配套道路建设2000平方米，长400米、宽5米，按70元/平方米，预计投资14万元；3、.安装400Kv的变压器1台，预计投资15万元。
</t>
        </is>
      </c>
      <c r="J23" s="586" t="n">
        <v>140</v>
      </c>
      <c r="K23" s="586" t="n">
        <v>140</v>
      </c>
      <c r="L23" s="586" t="n">
        <v>0</v>
      </c>
      <c r="M23" s="586" t="n">
        <v>0</v>
      </c>
      <c r="N23" s="385" t="inlineStr">
        <is>
          <t xml:space="preserve">    彩云镇党委政府以铸牢中华民族共同体意识为主线，全面贯彻新发展理念，不断深化改革开放，大力发展特色优势产业，因地制宜发展新质生产力。彩云镇村委会长街民族团结进步示范村项目项目采取“村集体+股份经济合作社+农户”的模式发展鲜切花产业，新建产业发展“大棚、水、电”配套设施，大棚建设占地面积15亩。该项目建成极大推动各民族全方位嵌入发展，积极促进各民族交往交流交融，各民族可以就地就近务工，预计200户750人受益，并带动村委会已脱贫户6户21人，监测户1户3人增加收入，实现村集体经济收入8万元。</t>
        </is>
      </c>
      <c r="O23" s="200" t="inlineStr">
        <is>
          <t>带动产业发展、务工就业</t>
        </is>
      </c>
      <c r="P23" s="200" t="n">
        <v>750</v>
      </c>
      <c r="Q23" s="200" t="inlineStr">
        <is>
          <t>否</t>
        </is>
      </c>
      <c r="R23" s="200" t="inlineStr">
        <is>
          <t>否</t>
        </is>
      </c>
      <c r="S23" s="200" t="inlineStr">
        <is>
          <t>否</t>
        </is>
      </c>
      <c r="T23" s="200" t="inlineStr">
        <is>
          <t>师宗县民族宗教事务局</t>
        </is>
      </c>
      <c r="U23" s="200" t="inlineStr">
        <is>
          <t>彩云镇人民政府</t>
        </is>
      </c>
      <c r="V23" s="200" t="inlineStr">
        <is>
          <t>是</t>
        </is>
      </c>
      <c r="W23" s="426" t="n">
        <v>46023</v>
      </c>
      <c r="X23" s="426" t="n">
        <v>46357</v>
      </c>
      <c r="Y23" s="385" t="n"/>
    </row>
    <row r="24" ht="135" customHeight="1" s="1">
      <c r="A24" s="377" t="n">
        <v>18</v>
      </c>
      <c r="B24" s="385" t="inlineStr">
        <is>
          <t>产业发展</t>
        </is>
      </c>
      <c r="C24" s="385" t="inlineStr">
        <is>
          <t>生产项目</t>
        </is>
      </c>
      <c r="D24" s="200" t="inlineStr">
        <is>
          <t>种植业基地</t>
        </is>
      </c>
      <c r="E24" s="385" t="inlineStr">
        <is>
          <t>漾月街道法雨社区安得店民族团结进步示范村</t>
        </is>
      </c>
      <c r="F24" s="200" t="inlineStr">
        <is>
          <t>漾月街道</t>
        </is>
      </c>
      <c r="G24" s="200" t="inlineStr">
        <is>
          <t>法雨社区</t>
        </is>
      </c>
      <c r="H24" s="200" t="inlineStr">
        <is>
          <t>新建</t>
        </is>
      </c>
      <c r="I24" s="388" t="inlineStr">
        <is>
          <t xml:space="preserve">  法雨社区安得店蔬菜种植项目，投资114万元。建设内容： 1、新建高标准钢架大棚30亩（含钢结构大棚、滴管、棚膜），按照每亩3万元，预计投入90万元；2、蓄水池、输水管网、电力建设，预计投资4万元；3、产业配套道路建设2000米、蔬菜垃圾处理池3个、蔬菜园物资堆放简易房1间，预计投资24万元。</t>
        </is>
      </c>
      <c r="J24" s="586" t="n">
        <v>114</v>
      </c>
      <c r="K24" s="586" t="n">
        <v>114</v>
      </c>
      <c r="L24" s="586" t="n">
        <v>0</v>
      </c>
      <c r="M24" s="586" t="n">
        <v>0</v>
      </c>
      <c r="N24" s="385" t="inlineStr">
        <is>
          <t xml:space="preserve">  以铸牢中华民族共同体意识为主线，积极融入新发展格局，用好乡村振兴政策，助力加快各民族共同走向社会主义现代化步伐。该项目的实施采取“村集体股份经济合作联合社+村小组股份经济合作社+农户”的模式，采取社区和居民小组集中流转30亩土地，由村股份经济合作联合社争取衔接资金投入，居民小组股份合作社负责日常管理维护，居民采取到基地务工提高收入的方式，统一进行运营管理。</t>
        </is>
      </c>
      <c r="O24" s="200" t="inlineStr">
        <is>
          <t>带动产业发展、务工就业</t>
        </is>
      </c>
      <c r="P24" s="200" t="n">
        <v>427</v>
      </c>
      <c r="Q24" s="200" t="inlineStr">
        <is>
          <t>否</t>
        </is>
      </c>
      <c r="R24" s="200" t="inlineStr">
        <is>
          <t>否</t>
        </is>
      </c>
      <c r="S24" s="200" t="inlineStr">
        <is>
          <t>否</t>
        </is>
      </c>
      <c r="T24" s="200" t="inlineStr">
        <is>
          <t>师宗县民族宗教事务局</t>
        </is>
      </c>
      <c r="U24" s="200" t="inlineStr">
        <is>
          <t>漾月街道办事处</t>
        </is>
      </c>
      <c r="V24" s="200" t="inlineStr">
        <is>
          <t>是</t>
        </is>
      </c>
      <c r="W24" s="426" t="n">
        <v>46023</v>
      </c>
      <c r="X24" s="426" t="n">
        <v>46357</v>
      </c>
      <c r="Y24" s="385" t="n"/>
    </row>
    <row r="25" ht="121.5" customHeight="1" s="1">
      <c r="A25" s="377" t="n">
        <v>19</v>
      </c>
      <c r="B25" s="385" t="inlineStr">
        <is>
          <t>产业发展</t>
        </is>
      </c>
      <c r="C25" s="385" t="inlineStr">
        <is>
          <t>生产项目</t>
        </is>
      </c>
      <c r="D25" s="200" t="inlineStr">
        <is>
          <t>种植业基地</t>
        </is>
      </c>
      <c r="E25" s="385" t="inlineStr">
        <is>
          <t>葵山镇冒水洞村乡村旅居配套设施建设项目</t>
        </is>
      </c>
      <c r="F25" s="200" t="inlineStr">
        <is>
          <t>葵山镇</t>
        </is>
      </c>
      <c r="G25" s="200" t="inlineStr">
        <is>
          <t>山乌果村委会</t>
        </is>
      </c>
      <c r="H25" s="200" t="inlineStr">
        <is>
          <t>新建</t>
        </is>
      </c>
      <c r="I25" s="388" t="inlineStr">
        <is>
          <t xml:space="preserve">1.C30混凝土村内道路硬化改造1500米，宽4米，厚20cm，计划投资65万元；
2.改造村内闲置房屋3座、老房子15间，发展民宿10间，计划投资135万元。
</t>
        </is>
      </c>
      <c r="J25" s="586" t="n">
        <v>200</v>
      </c>
      <c r="K25" s="586" t="n">
        <v>200</v>
      </c>
      <c r="L25" s="586" t="n">
        <v>0</v>
      </c>
      <c r="M25" s="586" t="n">
        <v>0</v>
      </c>
      <c r="N25" s="385" t="inlineStr">
        <is>
          <t xml:space="preserve">项目建成后后产权归冒水洞村集体所有。通过项目建设，改善村庄环境卫生，提升人居环境，完善村庄基础设施服务功能，惠及农户43户186人，丰富旅居等业态，有效提升乡村旅游品质，吸引游客10000余人，带动附近农村劳动力就近就地就便务工30人，人均年增收8000元，村集体经济收益2万元。
</t>
        </is>
      </c>
      <c r="O25" s="200" t="inlineStr">
        <is>
          <t>带动产业发展、务工就业</t>
        </is>
      </c>
      <c r="P25" s="200" t="n">
        <v>186</v>
      </c>
      <c r="Q25" s="200" t="inlineStr">
        <is>
          <t>否</t>
        </is>
      </c>
      <c r="R25" s="200" t="inlineStr">
        <is>
          <t>否</t>
        </is>
      </c>
      <c r="S25" s="200" t="inlineStr">
        <is>
          <t>否</t>
        </is>
      </c>
      <c r="T25" s="200" t="inlineStr">
        <is>
          <t>师宗县民族宗教事务局</t>
        </is>
      </c>
      <c r="U25" s="200" t="inlineStr">
        <is>
          <t>葵山镇人民政府</t>
        </is>
      </c>
      <c r="V25" s="200" t="inlineStr">
        <is>
          <t>是</t>
        </is>
      </c>
      <c r="W25" s="426" t="n">
        <v>46023</v>
      </c>
      <c r="X25" s="426" t="n">
        <v>46357</v>
      </c>
      <c r="Y25" s="385" t="n"/>
    </row>
    <row r="26" ht="148.5" customHeight="1" s="1">
      <c r="A26" s="377" t="n">
        <v>20</v>
      </c>
      <c r="B26" s="385" t="inlineStr">
        <is>
          <t>产业发展</t>
        </is>
      </c>
      <c r="C26" s="385" t="inlineStr">
        <is>
          <t>生产项目</t>
        </is>
      </c>
      <c r="D26" s="200" t="inlineStr">
        <is>
          <t>种植业基地</t>
        </is>
      </c>
      <c r="E26" s="385" t="inlineStr">
        <is>
          <t>大同街道上牛宿村乡村旅居配套设施建设项目</t>
        </is>
      </c>
      <c r="F26" s="200" t="inlineStr">
        <is>
          <t>大同街道</t>
        </is>
      </c>
      <c r="G26" s="200" t="inlineStr">
        <is>
          <t>牛宿村委会</t>
        </is>
      </c>
      <c r="H26" s="200" t="inlineStr">
        <is>
          <t>新建</t>
        </is>
      </c>
      <c r="I26" s="388" t="inlineStr">
        <is>
          <t xml:space="preserve">1.C20混凝土村内道路硬化 2500 平方米，厚20cm，计划投资 20 万元；
2.建设村内排水沟1500米，铺设排水管网1000米，计划投资 50 万元；
3.发展工业辣椒种植 300 亩，配套铺设水肥一体化灌溉设施，预计投入 80 万元。
</t>
        </is>
      </c>
      <c r="J26" s="586" t="n">
        <v>150</v>
      </c>
      <c r="K26" s="586" t="n">
        <v>150</v>
      </c>
      <c r="L26" s="586" t="n">
        <v>0</v>
      </c>
      <c r="M26" s="586" t="n">
        <v>0</v>
      </c>
      <c r="N26" s="385" t="inlineStr">
        <is>
          <t>项目覆盖辖区内农户51户270人，脱贫户29户155人，三类监测对象7户21人。完善村庄基础设施服务功能，改善村庄环境卫生，有效提升乡村旅游品质，丰富旅居等业态，带动创业10余户。</t>
        </is>
      </c>
      <c r="O26" s="200" t="inlineStr">
        <is>
          <t>带动产业发展、务工就业</t>
        </is>
      </c>
      <c r="P26" s="200" t="n">
        <v>270</v>
      </c>
      <c r="Q26" s="200" t="inlineStr">
        <is>
          <t>否</t>
        </is>
      </c>
      <c r="R26" s="200" t="inlineStr">
        <is>
          <t>否</t>
        </is>
      </c>
      <c r="S26" s="200" t="inlineStr">
        <is>
          <t>否</t>
        </is>
      </c>
      <c r="T26" s="200" t="inlineStr">
        <is>
          <t>师宗县民族宗教事务局</t>
        </is>
      </c>
      <c r="U26" s="200" t="inlineStr">
        <is>
          <t>大同街道办事处</t>
        </is>
      </c>
      <c r="V26" s="200" t="inlineStr">
        <is>
          <t>是</t>
        </is>
      </c>
      <c r="W26" s="426" t="n">
        <v>46023</v>
      </c>
      <c r="X26" s="426" t="n">
        <v>46357</v>
      </c>
      <c r="Y26" s="385" t="n"/>
    </row>
    <row r="27" ht="148.5" customHeight="1" s="1">
      <c r="A27" s="377" t="n">
        <v>21</v>
      </c>
      <c r="B27" s="385" t="inlineStr">
        <is>
          <t>产业发展</t>
        </is>
      </c>
      <c r="C27" s="385" t="inlineStr">
        <is>
          <t>生产项目</t>
        </is>
      </c>
      <c r="D27" s="200" t="inlineStr">
        <is>
          <t>种植业基地</t>
        </is>
      </c>
      <c r="E27" s="385" t="inlineStr">
        <is>
          <t>彩云镇民族团结进步示范乡镇</t>
        </is>
      </c>
      <c r="F27" s="200" t="inlineStr">
        <is>
          <t>彩云镇</t>
        </is>
      </c>
      <c r="G27" s="200" t="inlineStr">
        <is>
          <t>槟榔社区</t>
        </is>
      </c>
      <c r="H27" s="200" t="inlineStr">
        <is>
          <t>新建</t>
        </is>
      </c>
      <c r="I27" s="388" t="inlineStr">
        <is>
          <t>在彩云镇槟榔社区投入500万元实施农业配套产业泡沫箱厂建设项目。建设内容：1.新建钢结构生产车间1500㎡，投入270万元；新建钢结构泡沫箱仓库1800㎡，投入230万元。项目建成后,形成的经营性资产产权归村集体所有,收益用于巩固拓展脱贫攻坚成果、增加脱贫群众收入、壮大村集体经济。带动农户300户1200人，其中脱贫户和三类监测对象30户120人。</t>
        </is>
      </c>
      <c r="J27" s="586" t="n">
        <v>500</v>
      </c>
      <c r="K27" s="586" t="n">
        <v>500</v>
      </c>
      <c r="L27" s="586" t="n">
        <v>0</v>
      </c>
      <c r="M27" s="586" t="n">
        <v>0</v>
      </c>
      <c r="N27" s="385" t="inlineStr">
        <is>
          <t>该项目建成后，采取“公司+农户”的模式，带动本地村民50人就近就地务工，增加村民收入。</t>
        </is>
      </c>
      <c r="O27" s="200" t="inlineStr">
        <is>
          <t>带动产业发展、务工就业</t>
        </is>
      </c>
      <c r="P27" s="200" t="n">
        <v>1200</v>
      </c>
      <c r="Q27" s="200" t="inlineStr">
        <is>
          <t>否</t>
        </is>
      </c>
      <c r="R27" s="200" t="inlineStr">
        <is>
          <t>否</t>
        </is>
      </c>
      <c r="S27" s="200" t="inlineStr">
        <is>
          <t>否</t>
        </is>
      </c>
      <c r="T27" s="200" t="inlineStr">
        <is>
          <t>师宗县民族宗教事务局</t>
        </is>
      </c>
      <c r="U27" s="200" t="inlineStr">
        <is>
          <t>彩云镇人民政府</t>
        </is>
      </c>
      <c r="V27" s="200" t="inlineStr">
        <is>
          <t>是</t>
        </is>
      </c>
      <c r="W27" s="426" t="n">
        <v>46023</v>
      </c>
      <c r="X27" s="426" t="n">
        <v>46357</v>
      </c>
      <c r="Y27" s="385" t="n"/>
    </row>
    <row r="28" ht="121.5" customHeight="1" s="1">
      <c r="A28" s="377" t="n">
        <v>22</v>
      </c>
      <c r="B28" s="385" t="inlineStr">
        <is>
          <t>产业发展</t>
        </is>
      </c>
      <c r="C28" s="385" t="inlineStr">
        <is>
          <t>生产项目</t>
        </is>
      </c>
      <c r="D28" s="200" t="inlineStr">
        <is>
          <t>种植业基地</t>
        </is>
      </c>
      <c r="E28" s="385" t="inlineStr">
        <is>
          <t>大同街道牛宿村委会上宜卡民族团结进步示范村</t>
        </is>
      </c>
      <c r="F28" s="200" t="inlineStr">
        <is>
          <t>大同街道</t>
        </is>
      </c>
      <c r="G28" s="200" t="inlineStr">
        <is>
          <t>牛宿村委会</t>
        </is>
      </c>
      <c r="H28" s="200" t="inlineStr">
        <is>
          <t>新建</t>
        </is>
      </c>
      <c r="I28" s="385" t="inlineStr">
        <is>
          <t>牛宿村委会上宜卡村蓝莓种植项目，投资100万元。建设内容：1.建设大棚10个，面积15亩，预计投资50万元；2.灌溉系统（含200立方米蓄水池、滴灌设施等），预计投资44万元；3.智能化水肥一体化设施，预计投资6万元。</t>
        </is>
      </c>
      <c r="J28" s="586" t="n">
        <v>100</v>
      </c>
      <c r="K28" s="586" t="n">
        <v>100</v>
      </c>
      <c r="L28" s="586" t="n">
        <v>0</v>
      </c>
      <c r="M28" s="586" t="n">
        <v>0</v>
      </c>
      <c r="N28" s="385" t="inlineStr">
        <is>
          <t>以铸牢中华民族共同体意识为主线，积极融入新发展格局，用好乡村振兴政策，依托资源发展优势，助力加快各民族共同走向社会主义现代化步伐。项目建成后形成固定资产归牛宿村委会集体所有，由村级合作社经营，预计每年实现集体经济收入增长10万元，惠及脱贫户20户81人；预计实现10人就近就地务工，人均务工收入年增长6000元。</t>
        </is>
      </c>
      <c r="O28" s="200" t="inlineStr">
        <is>
          <t>带动产业发展、务工就业</t>
        </is>
      </c>
      <c r="P28" s="200" t="n">
        <v>194</v>
      </c>
      <c r="Q28" s="200" t="inlineStr">
        <is>
          <t>否</t>
        </is>
      </c>
      <c r="R28" s="200" t="inlineStr">
        <is>
          <t>否</t>
        </is>
      </c>
      <c r="S28" s="200" t="inlineStr">
        <is>
          <t>否</t>
        </is>
      </c>
      <c r="T28" s="200" t="inlineStr">
        <is>
          <t>师宗县民族宗教事务局</t>
        </is>
      </c>
      <c r="U28" s="200" t="inlineStr">
        <is>
          <t>大同街道办事处</t>
        </is>
      </c>
      <c r="V28" s="200" t="inlineStr">
        <is>
          <t>是</t>
        </is>
      </c>
      <c r="W28" s="426" t="n">
        <v>46023</v>
      </c>
      <c r="X28" s="426" t="n">
        <v>46357</v>
      </c>
      <c r="Y28" s="385" t="n"/>
    </row>
    <row r="29" ht="135" customHeight="1" s="1">
      <c r="A29" s="377" t="n">
        <v>23</v>
      </c>
      <c r="B29" s="385" t="inlineStr">
        <is>
          <t>产业发展</t>
        </is>
      </c>
      <c r="C29" s="385" t="inlineStr">
        <is>
          <t>生产项目</t>
        </is>
      </c>
      <c r="D29" s="200" t="inlineStr">
        <is>
          <t>种植业基地</t>
        </is>
      </c>
      <c r="E29" s="200" t="inlineStr">
        <is>
          <t>大同街道米车民族团结进步示范社区</t>
        </is>
      </c>
      <c r="F29" s="200" t="inlineStr">
        <is>
          <t>大同街道</t>
        </is>
      </c>
      <c r="G29" s="200" t="inlineStr">
        <is>
          <t>米车社区</t>
        </is>
      </c>
      <c r="H29" s="200" t="inlineStr">
        <is>
          <t>新建</t>
        </is>
      </c>
      <c r="I29" s="385" t="inlineStr">
        <is>
          <t xml:space="preserve">在大同街道米车社区小干洞村投入30万元建设米车社区民族团结进步示范社区项目，发展平菇等种植建设内容：                                       1.钢架大棚1500平方米，计划投入8.25万元；                           2.安装层架500个、架子管1500根，计划投入12.25万元                                           3.场地建设平整及建设简易厂房、冷库各1座，计划投入9.5万元。                                    </t>
        </is>
      </c>
      <c r="J29" s="586" t="n">
        <v>30</v>
      </c>
      <c r="K29" s="586" t="n">
        <v>0</v>
      </c>
      <c r="L29" s="586" t="n">
        <v>30</v>
      </c>
      <c r="M29" s="586" t="n">
        <v>0</v>
      </c>
      <c r="N29" s="385" t="inlineStr">
        <is>
          <t>项目建成后行程固定资产归米车社区集体所有，村集体通过经营权租赁预计每年增加集体经济收入2万元；同时带动10人就近就地务工，人均务工收入年均增收6000元。</t>
        </is>
      </c>
      <c r="O29" s="200" t="inlineStr">
        <is>
          <t>带动产业发展、务工就业</t>
        </is>
      </c>
      <c r="P29" s="200" t="n">
        <v>225</v>
      </c>
      <c r="Q29" s="200" t="inlineStr">
        <is>
          <t>否</t>
        </is>
      </c>
      <c r="R29" s="200" t="inlineStr">
        <is>
          <t>否</t>
        </is>
      </c>
      <c r="S29" s="200" t="inlineStr">
        <is>
          <t>否</t>
        </is>
      </c>
      <c r="T29" s="200" t="inlineStr">
        <is>
          <t>师宗县民族宗教事务局</t>
        </is>
      </c>
      <c r="U29" s="200" t="inlineStr">
        <is>
          <t>大同街道办事处</t>
        </is>
      </c>
      <c r="V29" s="200" t="inlineStr">
        <is>
          <t>是</t>
        </is>
      </c>
      <c r="W29" s="426" t="n">
        <v>46023</v>
      </c>
      <c r="X29" s="426" t="n">
        <v>46357</v>
      </c>
      <c r="Y29" s="385" t="n"/>
    </row>
    <row r="30" ht="148.5" customHeight="1" s="1">
      <c r="A30" s="377" t="n">
        <v>24</v>
      </c>
      <c r="B30" s="385" t="inlineStr">
        <is>
          <t>产业发展</t>
        </is>
      </c>
      <c r="C30" s="385" t="inlineStr">
        <is>
          <t>生产项目</t>
        </is>
      </c>
      <c r="D30" s="200" t="inlineStr">
        <is>
          <t>种植业基地</t>
        </is>
      </c>
      <c r="E30" s="200" t="inlineStr">
        <is>
          <t>雄壁镇雄壁民族团结进步示范社区</t>
        </is>
      </c>
      <c r="F30" s="200" t="inlineStr">
        <is>
          <t>雄壁镇</t>
        </is>
      </c>
      <c r="G30" s="200" t="inlineStr">
        <is>
          <t>雄壁社区</t>
        </is>
      </c>
      <c r="H30" s="200" t="inlineStr">
        <is>
          <t>新建</t>
        </is>
      </c>
      <c r="I30" s="385" t="inlineStr">
        <is>
          <t>圣女果产业发展项目：整理土地 10 亩投资5万元；矮棚5万元、引蔓支架3万元、防虫网2万元、滴灌带喷管4.2万元、过滤器0.6万元、水泵0.2万元、输水管0.4万元；硬化矮棚运输人行通道500平方米10万元；水肥料一体化池3万元；安装监控8个1.6万元；建设管网系统（波纹管600米）7万元；配套 100 立方米蓄水池（水阀4个）8万元，总计50万元。</t>
        </is>
      </c>
      <c r="J30" s="586" t="n">
        <v>50</v>
      </c>
      <c r="K30" s="586" t="n">
        <v>0</v>
      </c>
      <c r="L30" s="586" t="n">
        <v>50</v>
      </c>
      <c r="M30" s="586" t="n">
        <v>0</v>
      </c>
      <c r="N30" s="385" t="inlineStr">
        <is>
          <t>建成10亩标准化圣女果种植基地，保障灌溉及生产安全，提升种植效率，年可增加集体经济收入3万元，带动当地群众20人就业，人均年增收4000元。</t>
        </is>
      </c>
      <c r="O30" s="200" t="inlineStr">
        <is>
          <t>带动产业发展、务工就业</t>
        </is>
      </c>
      <c r="P30" s="200" t="n">
        <v>4506</v>
      </c>
      <c r="Q30" s="200" t="inlineStr">
        <is>
          <t>否</t>
        </is>
      </c>
      <c r="R30" s="200" t="inlineStr">
        <is>
          <t>否</t>
        </is>
      </c>
      <c r="S30" s="200" t="inlineStr">
        <is>
          <t>否</t>
        </is>
      </c>
      <c r="T30" s="200" t="inlineStr">
        <is>
          <t>师宗县民族宗教事务局</t>
        </is>
      </c>
      <c r="U30" s="200" t="inlineStr">
        <is>
          <t>雄壁镇人民政府</t>
        </is>
      </c>
      <c r="V30" s="200" t="inlineStr">
        <is>
          <t>是</t>
        </is>
      </c>
      <c r="W30" s="426" t="n">
        <v>46023</v>
      </c>
      <c r="X30" s="426" t="n">
        <v>46357</v>
      </c>
      <c r="Y30" s="385" t="n"/>
    </row>
    <row r="31" ht="409.5" customHeight="1" s="1">
      <c r="A31" s="377" t="n">
        <v>25</v>
      </c>
      <c r="B31" s="385" t="inlineStr">
        <is>
          <t>产业发展</t>
        </is>
      </c>
      <c r="C31" s="385" t="inlineStr">
        <is>
          <t>种植业</t>
        </is>
      </c>
      <c r="D31" s="200" t="inlineStr">
        <is>
          <t>种植业基地</t>
        </is>
      </c>
      <c r="E31" s="385" t="inlineStr">
        <is>
          <t>高良乡设里村委会百香果水肥一体化智能大棚基地建设项目</t>
        </is>
      </c>
      <c r="F31" s="385" t="inlineStr">
        <is>
          <t>高良乡</t>
        </is>
      </c>
      <c r="G31" s="385" t="inlineStr">
        <is>
          <t>设里社区</t>
        </is>
      </c>
      <c r="H31" s="200" t="inlineStr">
        <is>
          <t>新建</t>
        </is>
      </c>
      <c r="I31" s="385" t="inlineStr">
        <is>
          <t xml:space="preserve">师宗县高良乡设里村委会60亩百香果种植配套设施建设需投入384.725万元。主要建设内容为：                                                                    
    一、30亩为水肥一体化智能大棚建设需投入360.325万元，其中，1.20m³水罐3个，投资4.5万元；2.架电设施，投资8万元（电杆H=9.0米7棵，主线约1000米，棚内灯光跑马线带灯头约6000米，照明灯约500个）；3.主体结构 ：热镀锌主立柱 Φ63mm×2.0mm  3000根 200元/根，需投入60万元； 核心承重构件：热镀锌拱杆 Φ32mm×1.5mm 套  1500套每套400元，需投入60万元（每套含三根，组成一个拱热镀锌水槽)。2.0mm厚，U型  1,100米 100元/米，需投入15万元；用于连接各栋，排水热镀锌桁架25×50×1.5mm 1500套450元/套，需投入67.5万元；增强顶部稳定性各种连接件热镀锌 900套，180元/套，需投入16.2万元(包含螺栓、夹箍等)；4.覆盖材料 塑料薄膜 ：15丝PO膜 21750平方米 ，15元/平方米，需投入32.625万元；卷膜通风系统（电动）30套，250元/套 需投入7.5万元；5.通风系统风机 （1380型 ）18台，2500元每台 需投入4.5万元；6.基础工程 独立基础 C25混凝土 3000个，100元/个，需投入30万元， 每个立柱对应一个；7.防虫网8000平方米，15元/平方米，需投入12万元；水肥一体化设备一套，管网设施PE110管1000米，100元/米，需投入10万元，PE75管4000米，60元/米，需投入24万元，滴带30000米，0.5元/米，需投入1.5万元，悬挂喷灌管10000米，2.5元/米，需投入2.5万元，悬挂喷灌设备5套，9000元/套，需投入4.5万元。                                                            
    二.30亩为露天室外种植需投资24.4元，其中，1.20m³水罐1个，投资1.5万元；2.灌溉设施铺设30亩，每亩1500元，投资4.5万元；3.网格百香果棚搭建30亩（水泥桩 木桩 钢丝 遮阳网），每亩2000元，投资6万元；4.打药系统1套（三项11KW打药机 PE25打药管），投资4.5万元；5.抽水泵设备22千瓦水泵1台投入资金5.5万元；6.抽水泵机房20平方米，投资2.4万元。                                   </t>
        </is>
      </c>
      <c r="J31" s="586" t="n">
        <v>384.725</v>
      </c>
      <c r="K31" s="586" t="n">
        <v>384.725</v>
      </c>
      <c r="L31" s="586" t="n">
        <v>0</v>
      </c>
      <c r="M31" s="586" t="n">
        <v>0</v>
      </c>
      <c r="N31" s="385" t="inlineStr">
        <is>
          <t xml:space="preserve">   该项目采取“企业+村党总支+农户”合作方式，项目建成后，形成的固定资产归村集体，预计每年可产生18万元左右的利益分红归村集体，主要用于巩固拓展脱贫攻坚成果、增加脱贫群众收入、壮大村集体经济等。项目建成后预计项目年收益率为5％，即18.4万元。带动辖区内农户78户（其中脱贫户48户，“三类监测对象”3户）户均增加1500元以上，村集体收入增加5万元以上。</t>
        </is>
      </c>
      <c r="O31" s="385" t="inlineStr">
        <is>
          <t>带动产业发展、带动务工就业、壮大村集体收入</t>
        </is>
      </c>
      <c r="P31" s="200" t="inlineStr">
        <is>
          <t>312人</t>
        </is>
      </c>
      <c r="Q31" s="200" t="inlineStr">
        <is>
          <t>否</t>
        </is>
      </c>
      <c r="R31" s="200" t="inlineStr">
        <is>
          <t>否</t>
        </is>
      </c>
      <c r="S31" s="200" t="inlineStr">
        <is>
          <t>否</t>
        </is>
      </c>
      <c r="T31" s="385" t="inlineStr">
        <is>
          <t>师宗县农业农村局</t>
        </is>
      </c>
      <c r="U31" s="385" t="inlineStr">
        <is>
          <t>高良乡人民政府</t>
        </is>
      </c>
      <c r="V31" s="200" t="inlineStr">
        <is>
          <t>是</t>
        </is>
      </c>
      <c r="W31" s="426" t="n">
        <v>46023</v>
      </c>
      <c r="X31" s="426" t="n">
        <v>46357</v>
      </c>
      <c r="Y31" s="385" t="n"/>
    </row>
    <row r="32" ht="364.5" customHeight="1" s="1">
      <c r="A32" s="377" t="n">
        <v>26</v>
      </c>
      <c r="B32" s="385" t="inlineStr">
        <is>
          <t>产业发展</t>
        </is>
      </c>
      <c r="C32" s="386" t="inlineStr">
        <is>
          <t>生产项目</t>
        </is>
      </c>
      <c r="D32" s="387" t="inlineStr">
        <is>
          <t>种植业基地</t>
        </is>
      </c>
      <c r="E32" s="385" t="inlineStr">
        <is>
          <t>高良乡设里社区油茶产业发展项目</t>
        </is>
      </c>
      <c r="F32" s="385" t="inlineStr">
        <is>
          <t>高良乡</t>
        </is>
      </c>
      <c r="G32" s="385" t="inlineStr">
        <is>
          <t>设里社区</t>
        </is>
      </c>
      <c r="H32" s="200" t="inlineStr">
        <is>
          <t>新建</t>
        </is>
      </c>
      <c r="I32" s="385" t="inlineStr">
        <is>
          <t xml:space="preserve">
师宗县高良乡设里村委会种植540亩油茶需投入369.125万元。主要建设内容为：1.土地平整540亩，3500元/亩，投入189万元；2.基地内毛路开挖6000米*3米,18000平方米，15元/平方米，投入27万元；3.灌溉设施：土工布储水池4个共2000立方米，60元/立方米，投入12万元；过滤器套组6套，投入3.8万元；沉砂池30立方米，需投入5万元；PE90主水管4200米，75元/米，投入31.5万元；PE40主引水管11000米，15元/米，投入16.5万元；PE75分水管6000米，60元/米，投入36万元；PE25岔管65000米，1.75元/米，投入11.375万元；引水主管（DN50热镀锌钢管3.25）1100米，75元/米，投入资金8.25万元；抽水泵设备22KW水泵2台投入资金11万元；4.架电设施水泥电杆(H=9.0m) 23根，3.9万元，50绝缘电线 4800米，35元/米，投入16.8万元。
  </t>
        </is>
      </c>
      <c r="J32" s="586" t="n">
        <v>369.125</v>
      </c>
      <c r="K32" s="586" t="n">
        <v>369.125</v>
      </c>
      <c r="L32" s="586" t="n">
        <v>0</v>
      </c>
      <c r="M32" s="586" t="n">
        <v>0</v>
      </c>
      <c r="N32" s="385" t="inlineStr">
        <is>
          <t xml:space="preserve">    项目建成后归设里社区所有，采取“党总支+合作社+龙头企业+农户”的合作模式建设，通过建设油茶种植示范基地540亩，灌溉设施、毛路开挖等基础设施建设，促进高良乡油茶种植规模化、标准化、品牌化壮大油茶产业持续发展。带动辖区内农户300余户（其中脱贫户80余户，“三类监测对象”5户）户均按照3亩计算，鲜果每亩产量约600千克，按照目前市场价格3元/千克计算，每亩可实现收益2000元，村集体经济每年可增加5万余元。</t>
        </is>
      </c>
      <c r="O32" s="385" t="inlineStr">
        <is>
          <t>带动产业发展、带动务工就业、壮大村集体收入</t>
        </is>
      </c>
      <c r="P32" s="200" t="inlineStr">
        <is>
          <t>1000人</t>
        </is>
      </c>
      <c r="Q32" s="200" t="inlineStr">
        <is>
          <t>否</t>
        </is>
      </c>
      <c r="R32" s="200" t="inlineStr">
        <is>
          <t>否</t>
        </is>
      </c>
      <c r="S32" s="200" t="inlineStr">
        <is>
          <t>否</t>
        </is>
      </c>
      <c r="T32" s="385" t="inlineStr">
        <is>
          <t>师宗县农业农村局</t>
        </is>
      </c>
      <c r="U32" s="385" t="inlineStr">
        <is>
          <t>高良乡人民政府</t>
        </is>
      </c>
      <c r="V32" s="200" t="inlineStr">
        <is>
          <t>是</t>
        </is>
      </c>
      <c r="W32" s="426" t="n">
        <v>46023</v>
      </c>
      <c r="X32" s="426" t="n">
        <v>46357</v>
      </c>
      <c r="Y32" s="385" t="n"/>
    </row>
    <row r="33" ht="297" customHeight="1" s="1">
      <c r="A33" s="377" t="n">
        <v>27</v>
      </c>
      <c r="B33" s="385" t="inlineStr">
        <is>
          <t>产业发展</t>
        </is>
      </c>
      <c r="C33" s="386" t="inlineStr">
        <is>
          <t>生产项目</t>
        </is>
      </c>
      <c r="D33" s="387" t="inlineStr">
        <is>
          <t>种植业基地</t>
        </is>
      </c>
      <c r="E33" s="385" t="inlineStr">
        <is>
          <t>高良乡纳非油茶产业发展项目</t>
        </is>
      </c>
      <c r="F33" s="385" t="inlineStr">
        <is>
          <t>高良乡</t>
        </is>
      </c>
      <c r="G33" s="385" t="inlineStr">
        <is>
          <t>纳非村委会</t>
        </is>
      </c>
      <c r="H33" s="200" t="inlineStr">
        <is>
          <t>新建</t>
        </is>
      </c>
      <c r="I33" s="385" t="inlineStr">
        <is>
          <t xml:space="preserve">
    师宗县高良乡纳非油茶产业发展项目，在高良乡纳非村委会纳非村小纳乐片区种植油茶300亩需投入228万元,主要建设内容为：1、土地平整300亩，3500元/亩，投入105万元；2.基地内毛路开挖10500平方米，15元/平方米，投资15.7万元；3.沉砂池8立方米，投入资金1.50万元；4.涵洞10道60米，400元/米，投入资金2.4万元；5.土工布蓄水池2个1000立方米，60元/立方米，投入资金15万元；6.引水主管3000米（PE63管1.6MPa），55元/米，投入资金16.5万元；7.灌溉管网设施300亩，每亩1500元，投入资金45万元；8.架电设施水泥电杆(H=9.0m) 16根，2.4万元，50绝缘电线 7000米，35元/米，投入24.5万元。                                     
   </t>
        </is>
      </c>
      <c r="J33" s="586" t="n">
        <v>228</v>
      </c>
      <c r="K33" s="586" t="n">
        <v>228</v>
      </c>
      <c r="L33" s="586" t="n">
        <v>0</v>
      </c>
      <c r="M33" s="586" t="n">
        <v>0</v>
      </c>
      <c r="N33" s="385" t="inlineStr">
        <is>
          <t xml:space="preserve">    项目建成归纳非村委会所有，采取“党总支+合作社+龙头企业+农户”的合作模式建设，通过建设油茶种植示范基地300亩，灌溉设施、毛路开挖等基础设施建设，促进高良乡油茶种植规模化、标准化、品牌化壮大油茶产业持续发展。带动辖区内农户120余户（其中脱贫户40余户，“三类监测对象”4户）户均按照3亩计算，鲜果每亩产量约600千克，按照目前市场价格3元/千克计算，每亩可实现收益2000元，村集体经济每年可增加5万余元。</t>
        </is>
      </c>
      <c r="O33" s="385" t="inlineStr">
        <is>
          <t>带动产业发展、带动务工就业、壮大村集体收入</t>
        </is>
      </c>
      <c r="P33" s="200" t="inlineStr">
        <is>
          <t>476人</t>
        </is>
      </c>
      <c r="Q33" s="200" t="inlineStr">
        <is>
          <t>否</t>
        </is>
      </c>
      <c r="R33" s="200" t="inlineStr">
        <is>
          <t>否</t>
        </is>
      </c>
      <c r="S33" s="200" t="inlineStr">
        <is>
          <t>否</t>
        </is>
      </c>
      <c r="T33" s="385" t="inlineStr">
        <is>
          <t>师宗县农业农村局</t>
        </is>
      </c>
      <c r="U33" s="385" t="inlineStr">
        <is>
          <t>高良乡人民政府</t>
        </is>
      </c>
      <c r="V33" s="200" t="inlineStr">
        <is>
          <t>是</t>
        </is>
      </c>
      <c r="W33" s="426" t="n">
        <v>46023</v>
      </c>
      <c r="X33" s="426" t="n">
        <v>46357</v>
      </c>
      <c r="Y33" s="385" t="n"/>
    </row>
    <row r="34" ht="409.5" customHeight="1" s="1">
      <c r="A34" s="377" t="n">
        <v>28</v>
      </c>
      <c r="B34" s="385" t="inlineStr">
        <is>
          <t>产业发展</t>
        </is>
      </c>
      <c r="C34" s="386" t="inlineStr">
        <is>
          <t>生产项目</t>
        </is>
      </c>
      <c r="D34" s="387" t="inlineStr">
        <is>
          <t>种植业基地</t>
        </is>
      </c>
      <c r="E34" s="385" t="inlineStr">
        <is>
          <t>高良乡笼嘎油茶产业发展项目</t>
        </is>
      </c>
      <c r="F34" s="385" t="inlineStr">
        <is>
          <t>高良乡</t>
        </is>
      </c>
      <c r="G34" s="385" t="inlineStr">
        <is>
          <t>笼嘎村委会</t>
        </is>
      </c>
      <c r="H34" s="200" t="inlineStr">
        <is>
          <t>新建</t>
        </is>
      </c>
      <c r="I34" s="385" t="inlineStr">
        <is>
          <t xml:space="preserve">师宗县高良乡笼嘎油茶产业发展项目总投资319.05 ，主要建设内容为：                                                                                                     
    一、在高良乡笼嘎村委会路不肖村种植油茶310亩需投入237万元，1、土地平整310亩，3500元/亩，投入108.5万元；2.基地内毛路开挖3600米，3米宽，10800平方米，15元每平方米，投入16.2万；3.土工布储水池2个共1000立方米，60元/立方米，投入12万元；4.200KVA变压器一台投入6万，电杆(H=12.0m) 24根投入4.8万，输电线（100平方三项线）3600米，每米50元，投入18万；5.输水部分：三项提水泵1台投入5.5万，引水主管（热镀锌50管）2300米，75元每米，投入17.25万；6.抽水泵机房20平方米2.25万元；7.灌溉官网设施310亩，每亩1500元，投入46.5万。                                                      
    二、在高良乡笼嘎村委会上笼嘎村种植油茶100亩需投入82.05万元 ，1、土地平整100亩，3500元/亩，投入35万元； 2.基地内毛路开挖1500米，宽3米，4500平方米，15元/平方米，投入资金6.75万元；3.过滤器套组2套，投入1.2万元；4.土工布蓄水池800立方米，60元/立方米，投入资金4.8万元；5.引水主管1000米（PE63管，1.6兆帕），55元/米，投入资金5.5万元；6.水源至水池引水主管500米（PE40,1.6兆帕），15元/米（含安装），投入资金0.75万；7.灌溉管网设施100亩，3000元/亩，投入资金30万元。                                                                   </t>
        </is>
      </c>
      <c r="J34" s="586" t="n">
        <v>319.05</v>
      </c>
      <c r="K34" s="586" t="n">
        <v>319.05</v>
      </c>
      <c r="L34" s="586" t="n">
        <v>0</v>
      </c>
      <c r="M34" s="586" t="n">
        <v>0</v>
      </c>
      <c r="N34" s="385" t="inlineStr">
        <is>
          <t xml:space="preserve">    项目建成归笼嘎村委会所有， 采取“党总支+合作社+龙头企业+农户”的合作模式建设，通过建设油茶种植示范基地310亩，灌溉设施、毛路开挖等基础设施建设，促进高良乡油茶种植规模化、标准化、品牌化壮大油茶产业持续发展。带动辖区内农户140余户（其中脱贫户50余户，“三类监测对象3户）户均按照3亩计算，鲜果每亩产量约600千克，按照目前市场价格3元/千克计算，每亩可实现收益2000元，村集体经济每年可增加6万余元。</t>
        </is>
      </c>
      <c r="O34" s="385" t="inlineStr">
        <is>
          <t>带动产业发展、带动务工就业、壮大村集体收入</t>
        </is>
      </c>
      <c r="P34" s="200" t="inlineStr">
        <is>
          <t>514人</t>
        </is>
      </c>
      <c r="Q34" s="200" t="inlineStr">
        <is>
          <t>否</t>
        </is>
      </c>
      <c r="R34" s="200" t="inlineStr">
        <is>
          <t>否</t>
        </is>
      </c>
      <c r="S34" s="200" t="inlineStr">
        <is>
          <t>否</t>
        </is>
      </c>
      <c r="T34" s="385" t="inlineStr">
        <is>
          <t>师宗县农业农村局</t>
        </is>
      </c>
      <c r="U34" s="385" t="inlineStr">
        <is>
          <t>高良乡人民政府</t>
        </is>
      </c>
      <c r="V34" s="200" t="inlineStr">
        <is>
          <t>是</t>
        </is>
      </c>
      <c r="W34" s="426" t="n">
        <v>46023</v>
      </c>
      <c r="X34" s="426" t="n">
        <v>46357</v>
      </c>
      <c r="Y34" s="385" t="n"/>
    </row>
    <row r="35" ht="409.5" customHeight="1" s="1">
      <c r="A35" s="377" t="n">
        <v>29</v>
      </c>
      <c r="B35" s="385" t="inlineStr">
        <is>
          <t>产业发展</t>
        </is>
      </c>
      <c r="C35" s="386" t="inlineStr">
        <is>
          <t>生产项目</t>
        </is>
      </c>
      <c r="D35" s="387" t="inlineStr">
        <is>
          <t>种植业基地</t>
        </is>
      </c>
      <c r="E35" s="385" t="inlineStr">
        <is>
          <t>高良乡纳非、团坡油茶产业提质增效项目</t>
        </is>
      </c>
      <c r="F35" s="385" t="inlineStr">
        <is>
          <t>高良乡</t>
        </is>
      </c>
      <c r="G35" s="385" t="inlineStr">
        <is>
          <t>纳非村委会</t>
        </is>
      </c>
      <c r="H35" s="200" t="inlineStr">
        <is>
          <t>扩建</t>
        </is>
      </c>
      <c r="I35" s="385" t="inlineStr">
        <is>
          <t xml:space="preserve">   
师宗县高良乡油茶产业提质增效项目总投资169.6万元，主要建设内容为：                       
    一、在纳非村委会纳非村实施250亩油茶基地提质增效建设投入96万元。其中，1.土工布蓄水池2000立方米，60元/立方米，投入资金12万元；2.灌溉滴管设施250亩，每亩1500元，投入资金37.5万元；3.沉砂池8立方米，投入资金1.50万元；4.引水主管（PE75管，1.6MPa）6000米，60元/米，投入资金36万元；5.基地内毛路开挖6000平方米，15元/平方米，投入资金9万。
    二、在团坡村委会麻栗山村实施100亩油茶基地提质增效建设投入73.6万元。其中，1.土工布蓄水池1000立方米，60元/立方米，投入资金6万元；2.灌溉滴管设施100亩，每亩1500元，投入资金15万元；3.沉砂池8立方米，投入资金1.50万元；4.引水主管（DN50热镀锌钢管3.25）2000米，75元/米，投入资金15万元；5.抽水泵设备22千瓦水泵1台投入资金5.5万元；6.抽水泵机房30平方米3.6万元；7.架电设施水泥电杆(H=9.0m) 18根，3万元，50平方绝缘电线 6000米，35元/米，投入21万元；8.基地内毛路开挖2000平方米，15元/平方米，投资3万元。                                </t>
        </is>
      </c>
      <c r="J35" s="586" t="n">
        <v>169.6</v>
      </c>
      <c r="K35" s="586" t="n">
        <v>169.6</v>
      </c>
      <c r="L35" s="586" t="n">
        <v>0</v>
      </c>
      <c r="M35" s="586" t="n">
        <v>0</v>
      </c>
      <c r="N35" s="385" t="inlineStr">
        <is>
          <t xml:space="preserve">    通过建设350亩油茶示范种植基地提质增效项目建设，促进高良乡乡村特色产业有效提升。项目建成后产权归村集体所有，预计项目年收益率为5％，即17.8万元（其中纳非村委会15万元，团坡村委会10万元）。带动辖区内农户78户（其中脱贫户48户，“三类监测对象”3户）户均增加1500元以上，村集体收入增加5万元以上。</t>
        </is>
      </c>
      <c r="O35" s="385" t="inlineStr">
        <is>
          <t>带动产业发展、壮大村集体收入、带动务工就业</t>
        </is>
      </c>
      <c r="P35" s="200" t="inlineStr">
        <is>
          <t>302人</t>
        </is>
      </c>
      <c r="Q35" s="200" t="inlineStr">
        <is>
          <t>否</t>
        </is>
      </c>
      <c r="R35" s="200" t="inlineStr">
        <is>
          <t>否</t>
        </is>
      </c>
      <c r="S35" s="200" t="inlineStr">
        <is>
          <t>否</t>
        </is>
      </c>
      <c r="T35" s="385" t="inlineStr">
        <is>
          <t>师宗县农业农村局</t>
        </is>
      </c>
      <c r="U35" s="385" t="inlineStr">
        <is>
          <t>高良乡人民政府</t>
        </is>
      </c>
      <c r="V35" s="200" t="inlineStr">
        <is>
          <t>是</t>
        </is>
      </c>
      <c r="W35" s="426" t="n">
        <v>46023</v>
      </c>
      <c r="X35" s="426" t="n">
        <v>46357</v>
      </c>
      <c r="Y35" s="385" t="n"/>
    </row>
    <row r="36" ht="409.5" customHeight="1" s="1">
      <c r="A36" s="377" t="n">
        <v>30</v>
      </c>
      <c r="B36" s="387" t="inlineStr">
        <is>
          <t>产业发展</t>
        </is>
      </c>
      <c r="C36" s="387" t="inlineStr">
        <is>
          <t>生产项目</t>
        </is>
      </c>
      <c r="D36" s="387" t="inlineStr">
        <is>
          <t>种植业基地</t>
        </is>
      </c>
      <c r="E36" s="387" t="inlineStr">
        <is>
          <t>高良乡设里社区十工区、靛箐油茶产业发展项目</t>
        </is>
      </c>
      <c r="F36" s="387" t="inlineStr">
        <is>
          <t>高良乡</t>
        </is>
      </c>
      <c r="G36" s="388" t="inlineStr">
        <is>
          <t>设里社区</t>
        </is>
      </c>
      <c r="H36" s="200" t="inlineStr">
        <is>
          <t>新建</t>
        </is>
      </c>
      <c r="I36" s="385" t="inlineStr">
        <is>
          <t xml:space="preserve">师宗县高良乡设里社区十工区、靛箐油茶产业发展项目总投资160万元 ，主要建设内容为：                                                                           
    一、在高良乡设里社区十工区种植100亩油茶需投入80万元，建设内容：1、土地平整100亩，3500元/亩，投入35万元；2.基地内毛路开挖1500米，宽3米，4500平方米，15元/平方米，投入资金6.75万元；3.灌溉设施：沉砂池8立方米，投入资金1.5万元；4.土工布蓄水池1个1000立方米，60元/立方米，投入资金6万元；5.引水主管2000米（PE63管，1.6兆帕），55元/米，投入资金11万元；6.水源至水池引水主管1000米（PE40,1.6兆帕），15元/米（含安装），投入资金1.5万；7.灌溉管网设施100亩，1500元/亩，投入资金15万元；8.架电设施水泥电杆(H=9.0m) 8根，1.65万元（含安装），25平方绝缘电线 800米，20元/米，投入1.6万元。                                                 
    二、在高良乡设里村委会靛箐村种植100亩油茶需投入80万元。建设内容：1.土地平整100亩，3500元/亩，投入35万元；2.基地内毛路开挖3000平方米，15元/平方米，投入资金4.5万元；3.灌溉设施：沉砂池8立方米，投入资金1.50万元；土工布蓄水池1个1000立方米，60元/立方米，投入资金6万元；引水主管（DN63钢管3.25MPA)1500米，75元/米，投资11.25万元；抽水泵设备22KW水泵1台投入资金5.5万元；4.架电设施水泥电杆(H=9.0m) 18根，3万元，50绝缘电线 3500米，35元/米，投入12.25万元。 </t>
        </is>
      </c>
      <c r="J36" s="586" t="n">
        <v>160</v>
      </c>
      <c r="K36" s="586" t="n">
        <v>160</v>
      </c>
      <c r="L36" s="586" t="n">
        <v>0</v>
      </c>
      <c r="M36" s="586" t="n">
        <v>0</v>
      </c>
      <c r="N36" s="385" t="inlineStr">
        <is>
          <t xml:space="preserve">   项目建成后所形成固定资产归设里社区所有，通过“企业十村集体十脱贫户”模式运行，收益主要用于巩固拓展脱贫攻坚成果，增加脱贫群众收入，壮大村集体经济。惠及脱贫户42户户均增5000元，可实现村集体经济5万元以上。</t>
        </is>
      </c>
      <c r="O36" s="385" t="inlineStr">
        <is>
          <t>带动产业发展、土地流转、带动务工就业等</t>
        </is>
      </c>
      <c r="P36" s="200" t="inlineStr">
        <is>
          <t>384人</t>
        </is>
      </c>
      <c r="Q36" s="200" t="inlineStr">
        <is>
          <t>否</t>
        </is>
      </c>
      <c r="R36" s="200" t="inlineStr">
        <is>
          <t>否</t>
        </is>
      </c>
      <c r="S36" s="200" t="inlineStr">
        <is>
          <t>否</t>
        </is>
      </c>
      <c r="T36" s="385" t="inlineStr">
        <is>
          <t>师宗县农业农村局</t>
        </is>
      </c>
      <c r="U36" s="385" t="inlineStr">
        <is>
          <t>高良乡人民政府</t>
        </is>
      </c>
      <c r="V36" s="200" t="inlineStr">
        <is>
          <t>是</t>
        </is>
      </c>
      <c r="W36" s="426" t="n">
        <v>46023</v>
      </c>
      <c r="X36" s="426" t="n">
        <v>46357</v>
      </c>
      <c r="Y36" s="385" t="n"/>
    </row>
    <row r="37" ht="351" customHeight="1" s="1">
      <c r="A37" s="377" t="n">
        <v>31</v>
      </c>
      <c r="B37" s="387" t="inlineStr">
        <is>
          <t>产业发展</t>
        </is>
      </c>
      <c r="C37" s="387" t="inlineStr">
        <is>
          <t>加工流通项目</t>
        </is>
      </c>
      <c r="D37" s="387" t="inlineStr">
        <is>
          <t>市场建设和农村物流</t>
        </is>
      </c>
      <c r="E37" s="385" t="inlineStr">
        <is>
          <t>高良乡雨厦农特产品交易市场配套设施建设项目</t>
        </is>
      </c>
      <c r="F37" s="385" t="inlineStr">
        <is>
          <t>高良乡</t>
        </is>
      </c>
      <c r="G37" s="385" t="inlineStr">
        <is>
          <t>雨厦村委会</t>
        </is>
      </c>
      <c r="H37" s="385" t="inlineStr">
        <is>
          <t>改建</t>
        </is>
      </c>
      <c r="I37" s="385" t="inlineStr">
        <is>
          <t>师宗县高良乡雨厦村委会农特产品交易市场配套设施建设需投入252.56万元。主要建设内容为： 
    1.开挖道路：新增出市场道路、开挖、回填土方量30000立方米，成本估算，共需投资39万元；2.护坡喷浆挂网：新增出市场道路上部为一级或三级边坡需做喷浆挂网防护，1900平方米，284元/平方米，共需投资53.96万元；3.修建挡土墙：确保市场安全，市场填方区以及周边修建挡土墙，挡土墙1200立方米，650元/立方米，共需投资78万元；4.增设防护栏：市场临边需修建防护栏135米，共需投资6万元；5.水沟修建：边坡排水沟预计300米，道路水沟预计140米，盖板涵洞预计30米，共需投资21万元；6.道路硬化：道路硬化1700平方米，120元/平方米，共需投资20.4万元。7.新建市场污水管网：使用DN80波纹管，长1300米，100元/米，共计13万元，管网沟渠开挖回填1300米，140元/米，共计18.2万元；新建化粪池30立方米，共计3万元。</t>
        </is>
      </c>
      <c r="J37" s="586" t="n">
        <v>252.56</v>
      </c>
      <c r="K37" s="586" t="n">
        <v>252.56</v>
      </c>
      <c r="L37" s="586" t="n">
        <v>0</v>
      </c>
      <c r="M37" s="586" t="n">
        <v>0</v>
      </c>
      <c r="N37" s="385" t="inlineStr">
        <is>
          <t xml:space="preserve">   总体目标体现项目的预期效益，本项目建成后产权归高良乡雨厦村委会集体所有，预计项目年化收益率为2%，即4.82万元，受益群众为全村891户4023人。其中：脱贫户352户1578人，预计每年可提供就近务工岗位20个左右，增加村集体收入15万余元。采取“龙头企业+村党总支+合作社+农户”的模式，收益用于巩固拓展脱贫攻坚成果，增加群众收入，壮大村集体经济。 </t>
        </is>
      </c>
      <c r="O37" s="200" t="inlineStr">
        <is>
          <t>村委会、农户直接受益</t>
        </is>
      </c>
      <c r="P37" s="200" t="inlineStr">
        <is>
          <t>4023人</t>
        </is>
      </c>
      <c r="Q37" s="200" t="inlineStr">
        <is>
          <t>否</t>
        </is>
      </c>
      <c r="R37" s="200" t="inlineStr">
        <is>
          <t>否</t>
        </is>
      </c>
      <c r="S37" s="200" t="inlineStr">
        <is>
          <t>否</t>
        </is>
      </c>
      <c r="T37" s="385" t="inlineStr">
        <is>
          <t>师宗县农业农村局</t>
        </is>
      </c>
      <c r="U37" s="385" t="inlineStr">
        <is>
          <t>高良乡人民政府</t>
        </is>
      </c>
      <c r="V37" s="200" t="inlineStr">
        <is>
          <t>是</t>
        </is>
      </c>
      <c r="W37" s="426" t="n">
        <v>46023</v>
      </c>
      <c r="X37" s="426" t="n">
        <v>46357</v>
      </c>
      <c r="Y37" s="385" t="n"/>
    </row>
    <row r="38" ht="256.5" customHeight="1" s="1">
      <c r="A38" s="377" t="n">
        <v>32</v>
      </c>
      <c r="B38" s="385" t="inlineStr">
        <is>
          <t>产业发展</t>
        </is>
      </c>
      <c r="C38" s="385" t="inlineStr">
        <is>
          <t>种植业</t>
        </is>
      </c>
      <c r="D38" s="387" t="inlineStr">
        <is>
          <t>种植业基地</t>
        </is>
      </c>
      <c r="E38" s="385" t="inlineStr">
        <is>
          <t>高良乡设里柑橘产业发展智能雾化打药系统安装项目</t>
        </is>
      </c>
      <c r="F38" s="385" t="inlineStr">
        <is>
          <t>高良乡</t>
        </is>
      </c>
      <c r="G38" s="385" t="inlineStr">
        <is>
          <t>设里社区</t>
        </is>
      </c>
      <c r="H38" s="200" t="inlineStr">
        <is>
          <t>扩建</t>
        </is>
      </c>
      <c r="I38" s="417" t="inlineStr">
        <is>
          <t xml:space="preserve">师宗县高良乡设里村委会400亩柑橘产业发展智能雾化打药系统安装需投入262.72万元。主要建设内容为：                      
    1、打药系统需投入182.8万元：其中，（1）智控雾化打药设备4台，13.5万元/台，需投入54万元；（2）装设高压主管DN40不锈钢管4000米，80元/米，需投入32万元；（3）高压分管PE20（厚4.0），60000米，6元/米，需投入36万元；（4）高压直管PE16（厚4.0），72000米，4元/米，需投入28.8万元；（5）撞针喷头20000个，16元/个，需投入32万元。       
    2、防草设施需投入79.92万元：铺设防草布，133200平方米，6元/平方米，需投入79.92万元。           </t>
        </is>
      </c>
      <c r="J38" s="586" t="n">
        <v>262.72</v>
      </c>
      <c r="K38" s="586" t="n">
        <v>262.72</v>
      </c>
      <c r="L38" s="586" t="n">
        <v>0</v>
      </c>
      <c r="M38" s="586" t="n">
        <v>0</v>
      </c>
      <c r="N38" s="385" t="inlineStr">
        <is>
          <t xml:space="preserve">    通过采用“公司+基地+农户”的发展模式，积极带动当地农户发展热果种植，通过土地流转、务工等方式增收致富。通过建设400亩热果种植示范基地，可实现平均亩产3000公斤，3元/公斤。亩产值9000元，预计年均产值达655.2万元。土地流转94余户农户，户年均增收5500元。长期务工人员20余人，人均年收入3万元。临时工40余人，人均增收1万元。</t>
        </is>
      </c>
      <c r="O38" s="200" t="inlineStr">
        <is>
          <t>带动产业发展、土地流转、带动务工就业、壮大村集体收入</t>
        </is>
      </c>
      <c r="P38" s="200" t="inlineStr">
        <is>
          <t>360人</t>
        </is>
      </c>
      <c r="Q38" s="200" t="inlineStr">
        <is>
          <t>否</t>
        </is>
      </c>
      <c r="R38" s="200" t="inlineStr">
        <is>
          <t>否</t>
        </is>
      </c>
      <c r="S38" s="200" t="inlineStr">
        <is>
          <t>否</t>
        </is>
      </c>
      <c r="T38" s="385" t="inlineStr">
        <is>
          <t>师宗县农业农村局</t>
        </is>
      </c>
      <c r="U38" s="385" t="inlineStr">
        <is>
          <t>高良乡人民政府</t>
        </is>
      </c>
      <c r="V38" s="200" t="inlineStr">
        <is>
          <t>是</t>
        </is>
      </c>
      <c r="W38" s="426" t="n">
        <v>46023</v>
      </c>
      <c r="X38" s="426" t="n">
        <v>46357</v>
      </c>
      <c r="Y38" s="385" t="n"/>
    </row>
    <row r="39" ht="409.5" customHeight="1" s="1">
      <c r="A39" s="377" t="n">
        <v>33</v>
      </c>
      <c r="B39" s="385" t="inlineStr">
        <is>
          <t>产业发展</t>
        </is>
      </c>
      <c r="C39" s="385" t="inlineStr">
        <is>
          <t>生产项目</t>
        </is>
      </c>
      <c r="D39" s="387" t="inlineStr">
        <is>
          <t>种植业基地</t>
        </is>
      </c>
      <c r="E39" s="385" t="inlineStr">
        <is>
          <t>高良乡纳厦村委会柑橘种植基地智能化改造项目</t>
        </is>
      </c>
      <c r="F39" s="385" t="inlineStr">
        <is>
          <t>高良乡</t>
        </is>
      </c>
      <c r="G39" s="385" t="inlineStr">
        <is>
          <t>纳厦村委会</t>
        </is>
      </c>
      <c r="H39" s="200" t="inlineStr">
        <is>
          <t>改建</t>
        </is>
      </c>
      <c r="I39" s="385" t="inlineStr">
        <is>
          <t xml:space="preserve">师宗县高良乡纳厦村委会540亩柑橘种植基地智能化改造项目需投入136.55万元。主要建设内容为：                                                                                      1.葡萄柚300亩，2.1万株，改嫁接柠檬，15元/棵，需投入31.50万元； 2.改造水肥一体化智能系统投资79.48万元：（1）供水主管（PE90管，1.6MPa）1560米,85元/米，需投入13.26万元；（2）供水分管（PE70管，1.6MPa）1750米，60元/米，需投入10.5万元；（3）供水分管（PE25管，1.6MPa）10000米,1.75元/米，需投入1.75万元；（4）毛管78200米，1元/米，需投入7.82万元，滴头40000个，3元/个，需投入12万元，滴剑80000个，2.5元/个，需投入20万元；（5）电磁阀50套，150元/套，需投入0.75万元；（6）土工布蓄水池4个清淤、加固及补漏处理需投入1.2万元、更换土工布，容积4000立方米，3元/平方米，需投入1.2万元；（7）抽水设备22千瓦水泵2台（一开一备）投入资金11万元；
3.购置大疆无人植保机1台投资7.50万元（包括4个雾化喷头、2块电池、充电发电机1台）； 
4.田间毛路开挖2460米*3m米,7380平方米，15元/平方米，需投入11.07万元；                                                                   5.新建挡土墙166立方米，需投入7万元。                                 </t>
        </is>
      </c>
      <c r="J39" s="586" t="n">
        <v>136.55</v>
      </c>
      <c r="K39" s="586" t="n">
        <v>136.55</v>
      </c>
      <c r="L39" s="586" t="n">
        <v>0</v>
      </c>
      <c r="M39" s="586" t="n">
        <v>0</v>
      </c>
      <c r="N39" s="385" t="inlineStr">
        <is>
          <t xml:space="preserve">    通过玉拧公司540亩柑橘种植示范基地提质增效项目建设，促进高良乡乡村特色产业有效提升。通过劳动用工、土地流转等联农带农机制带动辖区内农户144户（其中脱贫户24户，“三类监测对象”4户）户均增加5210元以上，村集体收入增加2.73万元。</t>
        </is>
      </c>
      <c r="O39" s="385" t="inlineStr">
        <is>
          <t>带动产业发展、土地流转、带动务工就业等</t>
        </is>
      </c>
      <c r="P39" s="200" t="inlineStr">
        <is>
          <t>700人</t>
        </is>
      </c>
      <c r="Q39" s="200" t="inlineStr">
        <is>
          <t>否</t>
        </is>
      </c>
      <c r="R39" s="200" t="inlineStr">
        <is>
          <t>否</t>
        </is>
      </c>
      <c r="S39" s="200" t="inlineStr">
        <is>
          <t>否</t>
        </is>
      </c>
      <c r="T39" s="385" t="inlineStr">
        <is>
          <t>师宗县农业农村局</t>
        </is>
      </c>
      <c r="U39" s="385" t="inlineStr">
        <is>
          <t>高良乡人民政府</t>
        </is>
      </c>
      <c r="V39" s="200" t="inlineStr">
        <is>
          <t>是</t>
        </is>
      </c>
      <c r="W39" s="426" t="n">
        <v>46023</v>
      </c>
      <c r="X39" s="426" t="n">
        <v>46357</v>
      </c>
      <c r="Y39" s="385" t="n"/>
    </row>
    <row r="40" ht="256.5" customHeight="1" s="1">
      <c r="A40" s="377" t="n">
        <v>34</v>
      </c>
      <c r="B40" s="385" t="inlineStr">
        <is>
          <t>产业发展</t>
        </is>
      </c>
      <c r="C40" s="385" t="inlineStr">
        <is>
          <t>生产项目</t>
        </is>
      </c>
      <c r="D40" s="387" t="inlineStr">
        <is>
          <t>种植业基地</t>
        </is>
      </c>
      <c r="E40" s="385" t="inlineStr">
        <is>
          <t>高良乡设里社区十工区热果示范基地提质增效项目</t>
        </is>
      </c>
      <c r="F40" s="385" t="inlineStr">
        <is>
          <t>高良乡</t>
        </is>
      </c>
      <c r="G40" s="385" t="inlineStr">
        <is>
          <t>设里社区</t>
        </is>
      </c>
      <c r="H40" s="200" t="inlineStr">
        <is>
          <t>扩建</t>
        </is>
      </c>
      <c r="I40" s="385" t="inlineStr">
        <is>
          <t>在高良乡设里社区投入126.85万元实施高良乡设里社区十工区热果示范基地提质增效建设项目。建设内容：
1.改造高位嫁接及维护三年褚橙、脐橙、红映香橙等300亩，50棵/亩，15元/棵，需投入22.5万元；2、建设果园围栏4500米，每米55元，需投入24.75万元；3、投入41万元，其中供排水工程改造、1.更换水泵2套投入12万元；2.改造带插杆微喷头、毛管共15000套，需投入36万元；PE32管（承压1.6兆帕）6000米，5元/米，需投入3万元；4.毛路开挖2800米，3米宽，8400平方米，15元/平方米，需投入12.6万；5.维修400立方米水池1个，400元/立方米，投入16万元。</t>
        </is>
      </c>
      <c r="J40" s="586" t="n">
        <v>126.85</v>
      </c>
      <c r="K40" s="586" t="n">
        <v>126.85</v>
      </c>
      <c r="L40" s="586" t="n">
        <v>0</v>
      </c>
      <c r="M40" s="586" t="n">
        <v>0</v>
      </c>
      <c r="N40" s="385" t="inlineStr">
        <is>
          <t xml:space="preserve">   项目建成后所形成固定资产归设里村委会所有，通过“企业十村集体十脱贫户”模式运行，收益主要用于巩固拓展脱贫攻坚成果，增加脱贫群众收入，壮大村集体经济。惠及脱贫户20户户均增5000元，可实现村集体经济5万元以上。</t>
        </is>
      </c>
      <c r="O40" s="385" t="inlineStr">
        <is>
          <t>带动产业发展、土地流转、带动务工就业等</t>
        </is>
      </c>
      <c r="P40" s="200" t="inlineStr">
        <is>
          <t>284人</t>
        </is>
      </c>
      <c r="Q40" s="200" t="inlineStr">
        <is>
          <t>否</t>
        </is>
      </c>
      <c r="R40" s="200" t="inlineStr">
        <is>
          <t>否</t>
        </is>
      </c>
      <c r="S40" s="200" t="inlineStr">
        <is>
          <t>否</t>
        </is>
      </c>
      <c r="T40" s="385" t="inlineStr">
        <is>
          <t>师宗县农业农村局</t>
        </is>
      </c>
      <c r="U40" s="385" t="inlineStr">
        <is>
          <t>高良乡人民政府</t>
        </is>
      </c>
      <c r="V40" s="200" t="inlineStr">
        <is>
          <t>是</t>
        </is>
      </c>
      <c r="W40" s="426" t="n">
        <v>46023</v>
      </c>
      <c r="X40" s="426" t="n">
        <v>46357</v>
      </c>
      <c r="Y40" s="385" t="n"/>
    </row>
    <row r="41" ht="243" customHeight="1" s="1">
      <c r="A41" s="377" t="n">
        <v>35</v>
      </c>
      <c r="B41" s="385" t="inlineStr">
        <is>
          <t>产业发展</t>
        </is>
      </c>
      <c r="C41" s="385" t="inlineStr">
        <is>
          <t>种植业</t>
        </is>
      </c>
      <c r="D41" s="387" t="inlineStr">
        <is>
          <t>种植业基地</t>
        </is>
      </c>
      <c r="E41" s="385" t="inlineStr">
        <is>
          <t>高良乡设里薄荷凹柑橘产业发展智能雾化打药系统安装项目</t>
        </is>
      </c>
      <c r="F41" s="385" t="inlineStr">
        <is>
          <t>高良乡</t>
        </is>
      </c>
      <c r="G41" s="385" t="inlineStr">
        <is>
          <t>设里社区</t>
        </is>
      </c>
      <c r="H41" s="200" t="inlineStr">
        <is>
          <t>扩建</t>
        </is>
      </c>
      <c r="I41" s="417" t="inlineStr">
        <is>
          <t xml:space="preserve">师宗县高良乡设里村委会薄荷凹250亩柑橘产业发展智能雾化打药系统安装需投入147.2万元。主要建设内容为：                      
    1、打药系统需投入105.2万元：其中，（1）智控雾化打药设备2台，13.5万元/台，需投入27万元；（2）装设高压主管DN40不锈钢管2500米，80元/米，需投入20万元；（3）高压分管PE20（厚4.0），37000米，6元/米，需投入22.2万元；（4）高压直管PE16（厚4.0），40000米，4元/米，需投入16万元；（5）撞针喷头12500个，16元/个，20万元。       
    2、防草设施需投入42万元：铺设防草布，70000平方米，6元/平方米，需投入42万元。           </t>
        </is>
      </c>
      <c r="J41" s="586" t="n">
        <v>147.2</v>
      </c>
      <c r="K41" s="586" t="n">
        <v>147.2</v>
      </c>
      <c r="L41" s="586" t="n">
        <v>0</v>
      </c>
      <c r="M41" s="586" t="n">
        <v>0</v>
      </c>
      <c r="N41" s="385" t="inlineStr">
        <is>
          <t xml:space="preserve">    通过采用“公司+基地+农户”的发展模式，积极带动当地农户发展热果种植，通过土地流转、务工等方式增收致富。通过建设250亩热果种植示范基地，可实现平均亩产3000公斤，3元/公斤。亩产值9000元，预计年均产值达225万元。长期务工人员12余人，人均年收入4万元。临时工400余人，人均增收5000元。</t>
        </is>
      </c>
      <c r="O41" s="200" t="inlineStr">
        <is>
          <t>带动产业发展、土地流转、带动务工就业、壮大村集体收入</t>
        </is>
      </c>
      <c r="P41" s="200" t="inlineStr">
        <is>
          <t>412人</t>
        </is>
      </c>
      <c r="Q41" s="200" t="inlineStr">
        <is>
          <t>否</t>
        </is>
      </c>
      <c r="R41" s="200" t="inlineStr">
        <is>
          <t>否</t>
        </is>
      </c>
      <c r="S41" s="200" t="inlineStr">
        <is>
          <t>否</t>
        </is>
      </c>
      <c r="T41" s="385" t="inlineStr">
        <is>
          <t>师宗县农业农村局</t>
        </is>
      </c>
      <c r="U41" s="385" t="inlineStr">
        <is>
          <t>高良乡人民政府</t>
        </is>
      </c>
      <c r="V41" s="200" t="inlineStr">
        <is>
          <t>是</t>
        </is>
      </c>
      <c r="W41" s="426" t="n">
        <v>46023</v>
      </c>
      <c r="X41" s="426" t="n">
        <v>46357</v>
      </c>
      <c r="Y41" s="385" t="n"/>
    </row>
    <row r="42" ht="256.5" customHeight="1" s="1">
      <c r="A42" s="377" t="n">
        <v>36</v>
      </c>
      <c r="B42" s="387" t="inlineStr">
        <is>
          <t>产业发展</t>
        </is>
      </c>
      <c r="C42" s="387" t="inlineStr">
        <is>
          <t>加工流通项目</t>
        </is>
      </c>
      <c r="D42" s="387" t="inlineStr">
        <is>
          <t>市场建设和农村物流</t>
        </is>
      </c>
      <c r="E42" s="387" t="inlineStr">
        <is>
          <t>高良乡设里集镇农贸市场新建项目</t>
        </is>
      </c>
      <c r="F42" s="387" t="inlineStr">
        <is>
          <t>高良乡</t>
        </is>
      </c>
      <c r="G42" s="388" t="inlineStr">
        <is>
          <t>设里集镇</t>
        </is>
      </c>
      <c r="H42" s="200" t="inlineStr">
        <is>
          <t>新建</t>
        </is>
      </c>
      <c r="I42" s="385" t="inlineStr">
        <is>
          <t>师宗县高良乡设里集镇新建农贸市场投入142万元。主要建设内容为：
1.钢架大棚建设1200平方米600元/平方，投入资金72万元；2.商品摊位摆放台40个，1.2米高，投入资金15万元；3.供水及污水管网建设，投入资金10万元；4.电线线路及市场内灯光铺设，投入资金5万元；5.下水道防鼠板铺设，投入资金3万元；6.市场内部消防设备及基础设施建设，投入资金20万元（含消防栓、灭火器、火灾自动报警系统及喷淋系统）；7.智能设施设备建设，电子显示屏、电子秤、监控系统、智慧管理平台，投入资金10万元；8.通风设施设备建设，投入资金2万元；9.市场防滑地板铺设，投入资金5万元。</t>
        </is>
      </c>
      <c r="J42" s="587" t="n">
        <v>142</v>
      </c>
      <c r="K42" s="586" t="n">
        <v>142</v>
      </c>
      <c r="L42" s="586" t="n">
        <v>0</v>
      </c>
      <c r="M42" s="586" t="n">
        <v>0</v>
      </c>
      <c r="N42" s="385" t="inlineStr">
        <is>
          <t xml:space="preserve">   项目建成后所形成固定资产归设里社区所有，通过“企业十村集体十脱贫户”模式运行，收益主要用于巩固拓展脱贫攻坚成果及全面推进乡村振兴，增加脱贫群众收入，壮大村集体经济。惠及脱贫户30户户均增5000元，可实现村集体经济10万元以上。</t>
        </is>
      </c>
      <c r="O42" s="380" t="inlineStr">
        <is>
          <t>带动产业发展、土地流转、务工就业等</t>
        </is>
      </c>
      <c r="P42" s="200" t="inlineStr">
        <is>
          <t>324人</t>
        </is>
      </c>
      <c r="Q42" s="200" t="inlineStr">
        <is>
          <t>否</t>
        </is>
      </c>
      <c r="R42" s="200" t="inlineStr">
        <is>
          <t>否</t>
        </is>
      </c>
      <c r="S42" s="200" t="inlineStr">
        <is>
          <t>否</t>
        </is>
      </c>
      <c r="T42" s="385" t="inlineStr">
        <is>
          <t>师宗县农业农村局</t>
        </is>
      </c>
      <c r="U42" s="385" t="inlineStr">
        <is>
          <t>高良乡人民政府</t>
        </is>
      </c>
      <c r="V42" s="200" t="inlineStr">
        <is>
          <t>是</t>
        </is>
      </c>
      <c r="W42" s="426" t="n">
        <v>46023</v>
      </c>
      <c r="X42" s="426" t="n">
        <v>46357</v>
      </c>
      <c r="Y42" s="385" t="n"/>
    </row>
    <row r="43" ht="216" customHeight="1" s="1">
      <c r="A43" s="377" t="n">
        <v>37</v>
      </c>
      <c r="B43" s="387" t="inlineStr">
        <is>
          <t>产业发展</t>
        </is>
      </c>
      <c r="C43" s="387" t="inlineStr">
        <is>
          <t>加工流通项目</t>
        </is>
      </c>
      <c r="D43" s="387" t="inlineStr">
        <is>
          <t>市场建设和农村物流</t>
        </is>
      </c>
      <c r="E43" s="387" t="inlineStr">
        <is>
          <t>高良乡纳厦村委会农贸市场扩建项目</t>
        </is>
      </c>
      <c r="F43" s="387" t="inlineStr">
        <is>
          <t>高良乡</t>
        </is>
      </c>
      <c r="G43" s="385" t="inlineStr">
        <is>
          <t>纳厦村委会</t>
        </is>
      </c>
      <c r="H43" s="385" t="inlineStr">
        <is>
          <t>扩建</t>
        </is>
      </c>
      <c r="I43" s="385" t="inlineStr">
        <is>
          <t>师宗县高良乡纳厦村委会农贸市场扩建工程投入376.8万元。主要建设内容为：                                                                            
    集镇挡墙:1.1200立方米，450元/立方米，需投入54万元；2.道路、场地硬化10000平方米，100元/平方米，需投入100万元；3.路灯60盏，1800元/盏，需投入10.8万元；4.集镇市场公厕2座，需投入20万元；5.纳厦村集体农特产品经营用房450平方米，1600元/平方米 ，需投入72万元；6.市场扩建土方开挖运输20000立方米，30元/立方米，需投入60万元；7.污水管网铺设2000米，300元/米，需投入60万元。</t>
        </is>
      </c>
      <c r="J43" s="586" t="n">
        <v>376.8</v>
      </c>
      <c r="K43" s="586" t="n">
        <v>376.8</v>
      </c>
      <c r="L43" s="586" t="n">
        <v>0</v>
      </c>
      <c r="M43" s="586" t="n">
        <v>0</v>
      </c>
      <c r="N43" s="385" t="inlineStr">
        <is>
          <t xml:space="preserve">   项目建成后所形成固定资产归纳厦村委会所有，通过“企业十村集体十脱贫户”模式运行，收益主要用于巩固拓展脱贫攻坚成果及全面推进乡村振兴，增加脱贫群众收入，壮大村集体经济。惠及全村863户4022人，其中脱贫户260户1092人，户均1000元，可实现村集体经济10万元左右。</t>
        </is>
      </c>
      <c r="O43" s="380" t="inlineStr">
        <is>
          <t>带动产业发展、土地流转、务工就业等</t>
        </is>
      </c>
      <c r="P43" s="200" t="inlineStr">
        <is>
          <t>4022人</t>
        </is>
      </c>
      <c r="Q43" s="200" t="inlineStr">
        <is>
          <t>否</t>
        </is>
      </c>
      <c r="R43" s="200" t="inlineStr">
        <is>
          <t>否</t>
        </is>
      </c>
      <c r="S43" s="200" t="inlineStr">
        <is>
          <t>否</t>
        </is>
      </c>
      <c r="T43" s="385" t="inlineStr">
        <is>
          <t>师宗县农业农村局</t>
        </is>
      </c>
      <c r="U43" s="385" t="inlineStr">
        <is>
          <t>高良乡人民政府</t>
        </is>
      </c>
      <c r="V43" s="200" t="inlineStr">
        <is>
          <t>是</t>
        </is>
      </c>
      <c r="W43" s="426" t="n">
        <v>46023</v>
      </c>
      <c r="X43" s="426" t="n">
        <v>46357</v>
      </c>
      <c r="Y43" s="385" t="n"/>
    </row>
    <row r="44" ht="243" customHeight="1" s="1">
      <c r="A44" s="377" t="n">
        <v>38</v>
      </c>
      <c r="B44" s="388" t="inlineStr">
        <is>
          <t>产业发展</t>
        </is>
      </c>
      <c r="C44" s="387" t="inlineStr">
        <is>
          <t>加工流通项目</t>
        </is>
      </c>
      <c r="D44" s="387" t="inlineStr">
        <is>
          <t>市场建设和农村物流</t>
        </is>
      </c>
      <c r="E44" s="388" t="inlineStr">
        <is>
          <t>高良乡戈勒村委会大桥集市改扩建项目</t>
        </is>
      </c>
      <c r="F44" s="387" t="inlineStr">
        <is>
          <t>高良乡</t>
        </is>
      </c>
      <c r="G44" s="388" t="inlineStr">
        <is>
          <t>戈勒村委会</t>
        </is>
      </c>
      <c r="H44" s="385" t="inlineStr">
        <is>
          <t>扩建</t>
        </is>
      </c>
      <c r="I44" s="388" t="inlineStr">
        <is>
          <t>师宗县高良乡戈勒村委会大桥集市改扩建项目投入188.16万元。主要建设内容为：                                                                                          
    1.大桥集市农特产品经营用房占地面积870平方米，1600元/平方米 ，需投入139.2万元；2.农贸市场道路硬化45米，宽4米，180平方米，120元/平方米，需投入2.16万元；3.新建市场污水管网：使用DN80波纹管，长300米，100元/米，共计3万元，管网沟渠开挖回填300米，140元/米，共计4.2万元；4.市场大门安装需投入2万元；5.摊位建设80个，2200元/个，需投入17.6万元；6.市场内部消防设备及基础设施建设，投入资金20万元（含消防栓、灭火器、火灾自动报警系统及喷淋系统）。</t>
        </is>
      </c>
      <c r="J44" s="586" t="n">
        <v>188.16</v>
      </c>
      <c r="K44" s="586" t="n">
        <v>188.16</v>
      </c>
      <c r="L44" s="586" t="n">
        <v>0</v>
      </c>
      <c r="M44" s="586" t="n">
        <v>0</v>
      </c>
      <c r="N44" s="388" t="inlineStr">
        <is>
          <t>项目建成后所形成固定资产归戈勒村委会所有，通过“企业十村集体十脱贫户”模式运行，收益主要用于巩固拓展脱贫攻坚成果，增加脱贫群众收入，壮大村集体经济。惠及脱贫户20户户均增收5000元，可实现村集体经济5万元以上。</t>
        </is>
      </c>
      <c r="O44" s="380" t="inlineStr">
        <is>
          <t>带动产业发展、土地流转、务工就业等</t>
        </is>
      </c>
      <c r="P44" s="200" t="inlineStr">
        <is>
          <t>2160人</t>
        </is>
      </c>
      <c r="Q44" s="200" t="inlineStr">
        <is>
          <t>否</t>
        </is>
      </c>
      <c r="R44" s="200" t="inlineStr">
        <is>
          <t>否</t>
        </is>
      </c>
      <c r="S44" s="200" t="inlineStr">
        <is>
          <t>否</t>
        </is>
      </c>
      <c r="T44" s="385" t="inlineStr">
        <is>
          <t>师宗县农业农村局</t>
        </is>
      </c>
      <c r="U44" s="385" t="inlineStr">
        <is>
          <t>高良乡人民政府</t>
        </is>
      </c>
      <c r="V44" s="200" t="inlineStr">
        <is>
          <t>是</t>
        </is>
      </c>
      <c r="W44" s="426" t="n">
        <v>46023</v>
      </c>
      <c r="X44" s="426" t="n">
        <v>46357</v>
      </c>
      <c r="Y44" s="385" t="n"/>
    </row>
    <row r="45" ht="175.5" customHeight="1" s="1">
      <c r="A45" s="377" t="n">
        <v>39</v>
      </c>
      <c r="B45" s="388" t="inlineStr">
        <is>
          <t>产业发展</t>
        </is>
      </c>
      <c r="C45" s="387" t="inlineStr">
        <is>
          <t>加工流通项目</t>
        </is>
      </c>
      <c r="D45" s="389" t="inlineStr">
        <is>
          <t>加工业</t>
        </is>
      </c>
      <c r="E45" s="399" t="inlineStr">
        <is>
          <t>高良乡纳厦村委会百香果种植产业配套加工扩建项目</t>
        </is>
      </c>
      <c r="F45" s="387" t="inlineStr">
        <is>
          <t>高良乡</t>
        </is>
      </c>
      <c r="G45" s="388" t="inlineStr">
        <is>
          <t>纳厦村委会</t>
        </is>
      </c>
      <c r="H45" s="385" t="inlineStr">
        <is>
          <t>扩建</t>
        </is>
      </c>
      <c r="I45" s="385" t="inlineStr">
        <is>
          <t>师宗县高良乡纳厦村委会百香果种植产业配套加工扩建项目投入38.6万元。主要建设内容为：                                                         
    1.果蔬毛刷清洗机（绿萌），10万元/台，购买1台，需投入10万元；2.果蔬Z型滚筒输送机（绿萌），5万元/台，购买1台，需投入5万元；3.电脑果蔬重量分选机（绿萌），21万元/台，购买1台，需投入21万元；4. 果蔬重量检测机（绿萌），1.3万元/台，购买2台，需投入2.6万元；                                                                                    
，</t>
        </is>
      </c>
      <c r="J45" s="586" t="n">
        <v>38.6</v>
      </c>
      <c r="K45" s="586" t="n">
        <v>38.6</v>
      </c>
      <c r="L45" s="586" t="n">
        <v>0</v>
      </c>
      <c r="M45" s="586" t="n">
        <v>0</v>
      </c>
      <c r="N45" s="385" t="inlineStr">
        <is>
          <t>项目建成后所形成固定资产归纳厦村委会所有，通过“企业十村集体十脱贫户”模式运行，收益主要用于巩固拓展脱贫攻坚成果，增加脱贫群众收入，壮大村集体经济。惠及脱贫户34户户均增收5000元，可实现村集体经济2万元以上</t>
        </is>
      </c>
      <c r="O45" s="200" t="inlineStr">
        <is>
          <t>带动产业发展、带动务工就业、壮大村集体收入</t>
        </is>
      </c>
      <c r="P45" s="200" t="n">
        <v>203</v>
      </c>
      <c r="Q45" s="200" t="inlineStr">
        <is>
          <t>否</t>
        </is>
      </c>
      <c r="R45" s="200" t="inlineStr">
        <is>
          <t>否</t>
        </is>
      </c>
      <c r="S45" s="200" t="inlineStr">
        <is>
          <t>否</t>
        </is>
      </c>
      <c r="T45" s="385" t="inlineStr">
        <is>
          <t>师宗县农业农村局</t>
        </is>
      </c>
      <c r="U45" s="385" t="inlineStr">
        <is>
          <t>高良乡人民政府</t>
        </is>
      </c>
      <c r="V45" s="200" t="inlineStr">
        <is>
          <t>是</t>
        </is>
      </c>
      <c r="W45" s="426" t="n">
        <v>46023</v>
      </c>
      <c r="X45" s="426" t="n">
        <v>46357</v>
      </c>
      <c r="Y45" s="385" t="n"/>
    </row>
    <row r="46" ht="175.5" customHeight="1" s="1">
      <c r="A46" s="377" t="n">
        <v>40</v>
      </c>
      <c r="B46" s="388" t="inlineStr">
        <is>
          <t>产业发展</t>
        </is>
      </c>
      <c r="C46" s="386" t="inlineStr">
        <is>
          <t>生产项目</t>
        </is>
      </c>
      <c r="D46" s="387" t="inlineStr">
        <is>
          <t>种植业基地</t>
        </is>
      </c>
      <c r="E46" s="385" t="inlineStr">
        <is>
          <t>高良乡笼嘎村委会大高良村油茶产业发展项目</t>
        </is>
      </c>
      <c r="F46" s="385" t="inlineStr">
        <is>
          <t>高良乡</t>
        </is>
      </c>
      <c r="G46" s="385" t="inlineStr">
        <is>
          <t>笼嘎村委会</t>
        </is>
      </c>
      <c r="H46" s="200" t="inlineStr">
        <is>
          <t>新建</t>
        </is>
      </c>
      <c r="I46" s="385" t="inlineStr">
        <is>
          <t>在高良乡笼嘎村委会大高良村种植油茶130亩需投入98.65万元 ，1、土地平整130亩，3500元/亩，投入45.5万元； 2.基地内毛路开挖1100米，宽3米，3300平方米，15元/平方米，投入资金4.95万元；3.过滤器套组2套，投入1.2万元；4.土工布蓄水池2个600立方米，60元/立方米，投入资金3.6万元；5.引水主管800米（PE63管，1.6兆帕），55元/米，投入资金4.4万元；6.灌溉管网设施130亩，3000元/亩，投入资金39万元。</t>
        </is>
      </c>
      <c r="J46" s="586" t="n">
        <v>98.65000000000001</v>
      </c>
      <c r="K46" s="586" t="n">
        <v>98.65000000000001</v>
      </c>
      <c r="L46" s="586" t="n">
        <v>0</v>
      </c>
      <c r="M46" s="586" t="n">
        <v>0</v>
      </c>
      <c r="N46" s="385" t="inlineStr">
        <is>
          <t>项目建成后归笼嘎村委会所有，采取“党总支+合作社+龙头企业+农户”的合作模式建设，通过建设油茶种植示范基地130亩，灌溉设施、毛路开挖等基础设施建设，促进高良乡油茶种植规模化、标准化、品牌化壮大油茶产业持续发展。带动辖区内农户50余户增收，户均按照2.5亩计算，鲜果每亩产量约600千克，按照目前市场价格3元/千克计算，每亩可实现收益2000元，村集体经济每年可增加2万余元。</t>
        </is>
      </c>
      <c r="O46" s="200" t="inlineStr">
        <is>
          <t>带动产业发展、带动务工就业、壮大村集体收入</t>
        </is>
      </c>
      <c r="P46" s="200" t="n">
        <v>198</v>
      </c>
      <c r="Q46" s="200" t="inlineStr">
        <is>
          <t>否</t>
        </is>
      </c>
      <c r="R46" s="200" t="inlineStr">
        <is>
          <t>否</t>
        </is>
      </c>
      <c r="S46" s="200" t="inlineStr">
        <is>
          <t>否</t>
        </is>
      </c>
      <c r="T46" s="385" t="inlineStr">
        <is>
          <t>师宗县农业农村局</t>
        </is>
      </c>
      <c r="U46" s="385" t="inlineStr">
        <is>
          <t>高良乡人民政府</t>
        </is>
      </c>
      <c r="V46" s="200" t="inlineStr">
        <is>
          <t>是</t>
        </is>
      </c>
      <c r="W46" s="426" t="n">
        <v>46023</v>
      </c>
      <c r="X46" s="426" t="n">
        <v>46357</v>
      </c>
      <c r="Y46" s="385" t="n"/>
    </row>
    <row r="47" ht="202.5" customHeight="1" s="1">
      <c r="A47" s="377" t="n">
        <v>41</v>
      </c>
      <c r="B47" s="388" t="inlineStr">
        <is>
          <t>产业发展</t>
        </is>
      </c>
      <c r="C47" s="386" t="inlineStr">
        <is>
          <t>生产项目</t>
        </is>
      </c>
      <c r="D47" s="387" t="inlineStr">
        <is>
          <t>种植业基地</t>
        </is>
      </c>
      <c r="E47" s="385" t="inlineStr">
        <is>
          <t>高良乡雨厦油茶产业发展项目</t>
        </is>
      </c>
      <c r="F47" s="385" t="inlineStr">
        <is>
          <t>高良乡</t>
        </is>
      </c>
      <c r="G47" s="385" t="inlineStr">
        <is>
          <t>雨厦村委会</t>
        </is>
      </c>
      <c r="H47" s="200" t="inlineStr">
        <is>
          <t>新建</t>
        </is>
      </c>
      <c r="I47" s="385" t="inlineStr">
        <is>
          <t xml:space="preserve">在高良乡雨厦村委会种植油茶180亩需投入139.61万元 ，1、土地平整180亩，3500元/亩，投入63万元； 2.基地内毛路开挖1000米，宽3米，3000平方米，15元/平方米，投入资金4.5万元；3.土工布蓄水池2个1000立方米，60元/立方米，投入资金6万元；4.引水主管2000米（PE63管，1.6兆帕），55元/米，投入资金11万元；5.灌溉管网设施180亩，3000元/亩，投入资金54万元；6.架电设施水泥电杆(H=9.0m) 3根，0.51万元（含安装），25平方绝缘电线 300米，20元/米，投入0.6万元。 </t>
        </is>
      </c>
      <c r="J47" s="586" t="n">
        <v>139.61</v>
      </c>
      <c r="K47" s="586" t="n">
        <v>139.61</v>
      </c>
      <c r="L47" s="586" t="n">
        <v>0</v>
      </c>
      <c r="M47" s="586" t="n">
        <v>0</v>
      </c>
      <c r="N47" s="385" t="inlineStr">
        <is>
          <t>项目建成后归雨厦村委会所有，采取“党总支+合作社+龙头企业+农户”的合作模式建设，通过建设油茶种植示范基地180亩，灌溉设施、毛路开挖等基础设施建设，促进高良乡油茶种植规模化、标准化、品牌化壮大油茶产业持续发展。带动辖区内农户60余户增收，户均按照3亩计算，鲜果每亩产量约600千克，按照目前市场价格3元/千克计算，每亩可实现收益2000元，村集体经济每年可增加5万余元。</t>
        </is>
      </c>
      <c r="O47" s="200" t="inlineStr">
        <is>
          <t>带动产业发展、带动务工就业、壮大村集体收入</t>
        </is>
      </c>
      <c r="P47" s="200" t="n">
        <v>256</v>
      </c>
      <c r="Q47" s="200" t="inlineStr">
        <is>
          <t>否</t>
        </is>
      </c>
      <c r="R47" s="200" t="inlineStr">
        <is>
          <t>否</t>
        </is>
      </c>
      <c r="S47" s="200" t="inlineStr">
        <is>
          <t>否</t>
        </is>
      </c>
      <c r="T47" s="385" t="inlineStr">
        <is>
          <t>师宗县农业农村局</t>
        </is>
      </c>
      <c r="U47" s="385" t="inlineStr">
        <is>
          <t>高良乡人民政府</t>
        </is>
      </c>
      <c r="V47" s="200" t="inlineStr">
        <is>
          <t>是</t>
        </is>
      </c>
      <c r="W47" s="426" t="n">
        <v>46023</v>
      </c>
      <c r="X47" s="426" t="n">
        <v>46357</v>
      </c>
      <c r="Y47" s="385" t="n"/>
    </row>
    <row r="48" ht="175.5" customHeight="1" s="1">
      <c r="A48" s="377" t="n">
        <v>42</v>
      </c>
      <c r="B48" s="388" t="inlineStr">
        <is>
          <t>产业发展</t>
        </is>
      </c>
      <c r="C48" s="386" t="inlineStr">
        <is>
          <t>生产项目</t>
        </is>
      </c>
      <c r="D48" s="387" t="inlineStr">
        <is>
          <t>种植业基地</t>
        </is>
      </c>
      <c r="E48" s="385" t="inlineStr">
        <is>
          <t>高良乡戈勒村委会油茶产业发展项目</t>
        </is>
      </c>
      <c r="F48" s="385" t="inlineStr">
        <is>
          <t>高良乡</t>
        </is>
      </c>
      <c r="G48" s="385" t="inlineStr">
        <is>
          <t>戈勒村委会</t>
        </is>
      </c>
      <c r="H48" s="200" t="inlineStr">
        <is>
          <t>新建</t>
        </is>
      </c>
      <c r="I48" s="385" t="inlineStr">
        <is>
          <t xml:space="preserve">在高良乡戈勒村委会种植油茶212亩需投入153.91万元 ，1、土地平整212亩，3500元/亩，投入74.2万元； 2.基地内毛路开挖2000米，宽3米，6000平方米，15元/平方米，投入资金9万元；3.土工布蓄水池2个1000立方米，60元/立方米，投入资金6万元；4.灌溉管网设施212亩，3000元/亩，投入资金63.6万元；5.架电设施水泥电杆(H=9.0m) 3根，0.51万元（含安装），25平方绝缘电线 300米，20元/米，投入0.6万元。 </t>
        </is>
      </c>
      <c r="J48" s="586" t="n">
        <v>153.91</v>
      </c>
      <c r="K48" s="586" t="n">
        <v>153.91</v>
      </c>
      <c r="L48" s="586" t="n">
        <v>0</v>
      </c>
      <c r="M48" s="586" t="n">
        <v>0</v>
      </c>
      <c r="N48" s="385" t="inlineStr">
        <is>
          <t>项目建成后归戈勒村委会所有，采取“党总支+合作社+龙头企业+农户”的合作模式建设，通过建设油茶种植示范基地212亩，灌溉设施、毛路开挖等基础设施建设，促进高良乡油茶种植规模化、标准化、品牌化壮大油茶产业持续发展。带动辖区内农户75余户增收，户均按照3亩计算，鲜果每亩产量约600千克，按照目前市场价格3元/千克计算，每亩可实现收益2000元，村集体经济每年可增加2万余元。</t>
        </is>
      </c>
      <c r="O48" s="200" t="inlineStr">
        <is>
          <t>带动产业发展、带动务工就业、壮大村集体收入</t>
        </is>
      </c>
      <c r="P48" s="200" t="n">
        <v>312</v>
      </c>
      <c r="Q48" s="200" t="inlineStr">
        <is>
          <t>否</t>
        </is>
      </c>
      <c r="R48" s="200" t="inlineStr">
        <is>
          <t>否</t>
        </is>
      </c>
      <c r="S48" s="200" t="inlineStr">
        <is>
          <t>否</t>
        </is>
      </c>
      <c r="T48" s="385" t="inlineStr">
        <is>
          <t>师宗县农业农村局</t>
        </is>
      </c>
      <c r="U48" s="385" t="inlineStr">
        <is>
          <t>高良乡人民政府</t>
        </is>
      </c>
      <c r="V48" s="200" t="inlineStr">
        <is>
          <t>是</t>
        </is>
      </c>
      <c r="W48" s="426" t="n">
        <v>46023</v>
      </c>
      <c r="X48" s="426" t="n">
        <v>46357</v>
      </c>
      <c r="Y48" s="385" t="n"/>
    </row>
    <row r="49" ht="256.5" customHeight="1" s="1">
      <c r="A49" s="377" t="n">
        <v>43</v>
      </c>
      <c r="B49" s="388" t="inlineStr">
        <is>
          <t>产业发展</t>
        </is>
      </c>
      <c r="C49" s="386" t="inlineStr">
        <is>
          <t>生产项目</t>
        </is>
      </c>
      <c r="D49" s="387" t="inlineStr">
        <is>
          <t>种植业基地</t>
        </is>
      </c>
      <c r="E49" s="385" t="inlineStr">
        <is>
          <t>高良乡纳厦村委会油茶产业发展项目</t>
        </is>
      </c>
      <c r="F49" s="385" t="inlineStr">
        <is>
          <t>高良乡</t>
        </is>
      </c>
      <c r="G49" s="385" t="inlineStr">
        <is>
          <t>纳厦村委会</t>
        </is>
      </c>
      <c r="H49" s="200" t="inlineStr">
        <is>
          <t>新建</t>
        </is>
      </c>
      <c r="I49" s="385" t="inlineStr">
        <is>
          <t xml:space="preserve">在高良乡纳厦村委会种植油茶111亩需投入 88.99万元 ，1、土地平整111亩，3500元/亩，投入38.85万元； 2、基地内毛路开挖700米，宽3米，2100平方米，15元/平方米，投入资金3.15万元；3、过滤器套组2套，投入1.2万元；4、土工布蓄水池1个400立方米，60元/立方米，投入资金2.4万元；5、引水主管700米（PE63管，1.6兆帕），55元/米，投入资金3.85万元；6、灌溉管网设施111亩，3000元/亩，投入资金33.3万元。7、抽水泵设备22KW水泵1台投入资金5.5万元；8、架电设施水泥电杆(H=9.0m)2根，0.34万元（含安装），25平方绝缘电线 200米，20元/米，投入0.4万元，小计0.74万元。 </t>
        </is>
      </c>
      <c r="J49" s="586" t="n">
        <v>88.98999999999999</v>
      </c>
      <c r="K49" s="586" t="n">
        <v>88.98999999999999</v>
      </c>
      <c r="L49" s="586" t="n">
        <v>0</v>
      </c>
      <c r="M49" s="586" t="n">
        <v>0</v>
      </c>
      <c r="N49" s="385" t="inlineStr">
        <is>
          <t>项目建成后归笼嘎村委会所有，采取“党总支+合作社+龙头企业+农户”的合作模式建设，通过建设油茶种植示范基地111亩，灌溉设施、毛路开挖等基础设施建设，促进高良乡油茶种植规模化、标准化、品牌化壮大油茶产业持续发展。带动辖区内农户30余户增收，户均按照4亩计算，鲜果每亩产量约600千克，按照目前市场价格3元/千克计算，每亩可实现收益2000元，村集体经济每年可增加2万余元。</t>
        </is>
      </c>
      <c r="O49" s="200" t="inlineStr">
        <is>
          <t>带动产业发展、带动务工就业、壮大村集体收入</t>
        </is>
      </c>
      <c r="P49" s="200" t="n">
        <v>214</v>
      </c>
      <c r="Q49" s="200" t="inlineStr">
        <is>
          <t>否</t>
        </is>
      </c>
      <c r="R49" s="200" t="inlineStr">
        <is>
          <t>否</t>
        </is>
      </c>
      <c r="S49" s="200" t="inlineStr">
        <is>
          <t>否</t>
        </is>
      </c>
      <c r="T49" s="385" t="inlineStr">
        <is>
          <t>师宗县农业农村局</t>
        </is>
      </c>
      <c r="U49" s="385" t="inlineStr">
        <is>
          <t>高良乡人民政府</t>
        </is>
      </c>
      <c r="V49" s="200" t="inlineStr">
        <is>
          <t>是</t>
        </is>
      </c>
      <c r="W49" s="426" t="n">
        <v>46023</v>
      </c>
      <c r="X49" s="426" t="n">
        <v>46357</v>
      </c>
      <c r="Y49" s="385" t="n"/>
    </row>
    <row r="50" ht="135" customHeight="1" s="1">
      <c r="A50" s="377" t="n">
        <v>44</v>
      </c>
      <c r="B50" s="388" t="inlineStr">
        <is>
          <t>产业发展</t>
        </is>
      </c>
      <c r="C50" s="386" t="inlineStr">
        <is>
          <t>生产项目</t>
        </is>
      </c>
      <c r="D50" s="387" t="inlineStr">
        <is>
          <t>种植业基地</t>
        </is>
      </c>
      <c r="E50" s="385" t="inlineStr">
        <is>
          <t>高良乡纳厦村委会纳平山油茶产业发展项目</t>
        </is>
      </c>
      <c r="F50" s="385" t="inlineStr">
        <is>
          <t>高良乡</t>
        </is>
      </c>
      <c r="G50" s="385" t="inlineStr">
        <is>
          <t>纳厦村委会</t>
        </is>
      </c>
      <c r="H50" s="200" t="inlineStr">
        <is>
          <t>新建</t>
        </is>
      </c>
      <c r="I50" s="385" t="inlineStr">
        <is>
          <t>在高良乡纳厦村委会纳平山村种植油茶200亩需投入142.6万元 ，1、土地平整200亩，3500元/亩，投入70万元； 2.基地内毛路开挖2000米，宽3米，6000平方米，15元/平方米，投入资金9万元；3.土工布蓄水池2个600立方米，60元/立方米，投入资金3.6万元；4.灌溉管网设施200亩，3000元/亩，投入资金60万元。</t>
        </is>
      </c>
      <c r="J50" s="586" t="n">
        <v>142.6</v>
      </c>
      <c r="K50" s="586" t="n">
        <v>142.6</v>
      </c>
      <c r="L50" s="586" t="n">
        <v>0</v>
      </c>
      <c r="M50" s="586" t="n">
        <v>0</v>
      </c>
      <c r="N50" s="385" t="inlineStr">
        <is>
          <t>项目建成后归笼嘎村委会所有，采取“党总支+合作社+龙头企业+农户”的合作模式建设，通过建设油茶种植示范基地200亩，灌溉设施、毛路开挖等基础设施建设，促进高良乡油茶种植规模化、标准化、品牌化壮大油茶产业持续发展。带动辖区内农户70余户增收，户均按照4亩计算，鲜果每亩产量约600千克，按照目前市场价格3元/千克计算，每亩可实现收益2000元，村集体经济每年可增加5万余元。</t>
        </is>
      </c>
      <c r="O50" s="200" t="inlineStr">
        <is>
          <t>带动产业发展、带动务工就业、壮大村集体收入</t>
        </is>
      </c>
      <c r="P50" s="200" t="n">
        <v>263</v>
      </c>
      <c r="Q50" s="200" t="inlineStr">
        <is>
          <t>否</t>
        </is>
      </c>
      <c r="R50" s="200" t="inlineStr">
        <is>
          <t>否</t>
        </is>
      </c>
      <c r="S50" s="200" t="inlineStr">
        <is>
          <t>否</t>
        </is>
      </c>
      <c r="T50" s="385" t="inlineStr">
        <is>
          <t>师宗县农业农村局</t>
        </is>
      </c>
      <c r="U50" s="385" t="inlineStr">
        <is>
          <t>高良乡人民政府</t>
        </is>
      </c>
      <c r="V50" s="200" t="inlineStr">
        <is>
          <t>是</t>
        </is>
      </c>
      <c r="W50" s="426" t="n">
        <v>46023</v>
      </c>
      <c r="X50" s="426" t="n">
        <v>46357</v>
      </c>
      <c r="Y50" s="385" t="n"/>
    </row>
    <row r="51" ht="243" customHeight="1" s="1">
      <c r="A51" s="377" t="n">
        <v>45</v>
      </c>
      <c r="B51" s="388" t="inlineStr">
        <is>
          <t>产业发展</t>
        </is>
      </c>
      <c r="C51" s="386" t="inlineStr">
        <is>
          <t>生产项目</t>
        </is>
      </c>
      <c r="D51" s="387" t="inlineStr">
        <is>
          <t>种植业基地</t>
        </is>
      </c>
      <c r="E51" s="385" t="inlineStr">
        <is>
          <t>高良乡笼嘎村委会路不消村油茶产业发展建设项目</t>
        </is>
      </c>
      <c r="F51" s="385" t="inlineStr">
        <is>
          <t>高良乡</t>
        </is>
      </c>
      <c r="G51" s="385" t="inlineStr">
        <is>
          <t>笼嘎 村委会</t>
        </is>
      </c>
      <c r="H51" s="200" t="inlineStr">
        <is>
          <t>新建</t>
        </is>
      </c>
      <c r="I51" s="385" t="inlineStr">
        <is>
          <t xml:space="preserve">在师宗县高良乡笼嘎村委会路不消村油茶产业发展建设项目390亩需投入246.94万元,建设内容：1、土地平整390亩，3500元/亩，投入136.5万元；2.基地内毛路开挖4000米，3米宽，12000平方米，15元/平方米，投资18万元；3.沉砂池8立方米，投入资金1.5万元；4.涵洞6道36米，400元/米，投入资金1.44万元；5.土工布蓄水池3个1500立方米，60元/立方米，投入资金9万元；6.引水主管3000米（PE63管1.6MPa），55元/米，投入资金16.5万元；7.灌溉管网设施390亩，每亩1500元，投入资金58.5万元；8.55千瓦提水泵1台，投入5.5万元。                                                                                                                             
                       </t>
        </is>
      </c>
      <c r="J51" s="586" t="n">
        <v>246.94</v>
      </c>
      <c r="K51" s="586" t="n">
        <v>246.94</v>
      </c>
      <c r="L51" s="586" t="n">
        <v>0</v>
      </c>
      <c r="M51" s="586" t="n">
        <v>0</v>
      </c>
      <c r="N51" s="385" t="inlineStr">
        <is>
          <t>项目建成后归笼嘎村委会所有，采取“党总支+合作社+龙头企业+农户”的合作模式建设，通过建设油茶种植示范基地390亩，灌溉设施、毛路开挖等基础设施建设，促进高良乡油茶种植规模化、标准化、品牌化壮大油茶产业持续发展。带动辖区内农户70余户增收，户均按照3亩计算，鲜果每亩产量约600千克，按照目前市场价格3元/千克计算，每亩可实现收益2000元，村集体经济每年可增加5万余元。</t>
        </is>
      </c>
      <c r="O51" s="200" t="inlineStr">
        <is>
          <t>带动产业发展、带动务工就业、壮大村集体收入</t>
        </is>
      </c>
      <c r="P51" s="200" t="n">
        <v>260</v>
      </c>
      <c r="Q51" s="200" t="inlineStr">
        <is>
          <t>否</t>
        </is>
      </c>
      <c r="R51" s="200" t="inlineStr">
        <is>
          <t>否</t>
        </is>
      </c>
      <c r="S51" s="200" t="inlineStr">
        <is>
          <t>否</t>
        </is>
      </c>
      <c r="T51" s="385" t="inlineStr">
        <is>
          <t>师宗县农业农村局</t>
        </is>
      </c>
      <c r="U51" s="385" t="inlineStr">
        <is>
          <t>高良乡人民政府</t>
        </is>
      </c>
      <c r="V51" s="200" t="inlineStr">
        <is>
          <t>是</t>
        </is>
      </c>
      <c r="W51" s="426" t="n">
        <v>46023</v>
      </c>
      <c r="X51" s="426" t="n">
        <v>46357</v>
      </c>
      <c r="Y51" s="385" t="n"/>
    </row>
    <row r="52" ht="216" customHeight="1" s="1">
      <c r="A52" s="377" t="n">
        <v>46</v>
      </c>
      <c r="B52" s="388" t="inlineStr">
        <is>
          <t>产业发展</t>
        </is>
      </c>
      <c r="C52" s="386" t="inlineStr">
        <is>
          <t>生产项目</t>
        </is>
      </c>
      <c r="D52" s="387" t="inlineStr">
        <is>
          <t>种植业基地</t>
        </is>
      </c>
      <c r="E52" s="385" t="inlineStr">
        <is>
          <t>高良乡纳厦村委会蚌别村油茶产业发展项目</t>
        </is>
      </c>
      <c r="F52" s="385" t="inlineStr">
        <is>
          <t>高良乡</t>
        </is>
      </c>
      <c r="G52" s="385" t="inlineStr">
        <is>
          <t>纳厦村委会</t>
        </is>
      </c>
      <c r="H52" s="200" t="inlineStr">
        <is>
          <t>新建</t>
        </is>
      </c>
      <c r="I52" s="385" t="inlineStr">
        <is>
          <t xml:space="preserve">  在师宗县高良乡纳厦村委会蚌别村油茶产业发展项目640亩需投入386.38万元,主要建设内容为：1、土地平整640亩，3500元/亩，投入224万元；2.土工布蓄水池4个2000立方米， 60元/立方米，投入资金12万元；3.灌溉管网设施640亩，每亩1500元，投入资金96万元；4.55千瓦提水泵3台，投入16.5万元。5.电力设施  水泥电杆(H=9.0m) 24根 投入4.08万元，200KVA变压器1台 投入15万元。6.50电缆线2200米 每米35元 投入7.7万。7.基地毛路开挖5400平方米 每平方米15元 投入8.1万元。8.30平方泵房1座 投入3万元。   </t>
        </is>
      </c>
      <c r="J52" s="586" t="n">
        <v>386.38</v>
      </c>
      <c r="K52" s="586" t="n">
        <v>386.38</v>
      </c>
      <c r="L52" s="586" t="n">
        <v>0</v>
      </c>
      <c r="M52" s="586" t="n">
        <v>0</v>
      </c>
      <c r="N52" s="385" t="inlineStr">
        <is>
          <t>项目建成后归纳厦村委会所有，采取“党总支+合作社+龙头企业+农户”的合作模式建设，通过建设油茶种植示范基地640亩，灌溉设施、毛路开挖等基础设施建设，促进高良乡油茶种植规模化、标准化、品牌化壮大油茶产业持续发展。带动辖区内农户80余户增收，户均按照3亩计算，鲜果每亩产量约600千克，按照目前市场价格3元/千克计算，每亩可实现收益2000元，村集体经济每年可增加7万余元。</t>
        </is>
      </c>
      <c r="O52" s="200" t="inlineStr">
        <is>
          <t>带动产业发展、带动务工就业、壮大村集体收入</t>
        </is>
      </c>
      <c r="P52" s="200" t="n">
        <v>470</v>
      </c>
      <c r="Q52" s="200" t="inlineStr">
        <is>
          <t>否</t>
        </is>
      </c>
      <c r="R52" s="200" t="inlineStr">
        <is>
          <t>否</t>
        </is>
      </c>
      <c r="S52" s="200" t="inlineStr">
        <is>
          <t>否</t>
        </is>
      </c>
      <c r="T52" s="385" t="inlineStr">
        <is>
          <t>师宗县农业农村局</t>
        </is>
      </c>
      <c r="U52" s="385" t="inlineStr">
        <is>
          <t>高良乡人民政府</t>
        </is>
      </c>
      <c r="V52" s="200" t="inlineStr">
        <is>
          <t>是</t>
        </is>
      </c>
      <c r="W52" s="426" t="n">
        <v>46023</v>
      </c>
      <c r="X52" s="426" t="n">
        <v>46357</v>
      </c>
      <c r="Y52" s="385" t="n"/>
    </row>
    <row r="53" ht="409.5" customHeight="1" s="1">
      <c r="A53" s="377" t="n">
        <v>47</v>
      </c>
      <c r="B53" s="388" t="inlineStr">
        <is>
          <t>产业发展</t>
        </is>
      </c>
      <c r="C53" s="387" t="inlineStr">
        <is>
          <t>加工流通项目</t>
        </is>
      </c>
      <c r="D53" s="389" t="inlineStr">
        <is>
          <t>加工业</t>
        </is>
      </c>
      <c r="E53" s="397" t="inlineStr">
        <is>
          <t>师宗县众益服装加工厂改扩建项目</t>
        </is>
      </c>
      <c r="F53" s="378" t="inlineStr">
        <is>
          <t>漾月街道</t>
        </is>
      </c>
      <c r="G53" s="378" t="inlineStr">
        <is>
          <t>漾月社区</t>
        </is>
      </c>
      <c r="H53" s="378" t="inlineStr">
        <is>
          <t>改建</t>
        </is>
      </c>
      <c r="I53" s="393" t="inlineStr">
        <is>
          <t xml:space="preserve">    在漾月街道漾月社区建设众益服装加工厂项目，计划投资1148.8万元，具体建设内容如下：
1.购买电脑2台，投入0.86万；
2.购买打印机1台，投入0.3万元；
3.购买缝纫机120台，投入53.52万元；
4.购买锁边机20台，投入9.6万元；
5.购买双针机3台，投入5.04万元；
6.购买多针机3台，投入3.06万元；
7.购买钉标机3台，投入0.63万元；
8.购买打枣机2台，投入3.72万元；
9.购买全自动开袋机机1台，投入13万元；
10.购买熨烫机2台，投入1.72万元；
11.购买裁床及裁剪机1台，投入1.86万元；
12.购买缝纫专用凳子150把，投入4.2万元；
13.购买烫标机2台，投入1.28万元；
14.购买拉腰机2台，投入1.16万元；
15.购买钉扣锁眼机4台，投入3.28万元；
16.购买包边机10台，投入4.4万元；
17.购买激光打标机1台，投入1.37万元；
18.购买流水槽5条，投入8万元；
19.建筑物、构筑物改造（地面地砖、水电改造及内墙漆）600平米，投入6万元；</t>
        </is>
      </c>
      <c r="J53" s="588" t="n">
        <v>123</v>
      </c>
      <c r="K53" s="588" t="n">
        <v>123</v>
      </c>
      <c r="L53" s="588" t="n">
        <v>0</v>
      </c>
      <c r="M53" s="588" t="n">
        <v>0</v>
      </c>
      <c r="N53" s="380" t="inlineStr">
        <is>
          <t>项目建成后，形成的固定资产归村集体所有，运营主体每年支付投资额5%租金，按照村级集体经营行性收益分配方案使用。主要目标：购买设备。</t>
        </is>
      </c>
      <c r="O53" s="380" t="inlineStr">
        <is>
          <t>带动产业发展、土地流转、务工就业等</t>
        </is>
      </c>
      <c r="P53" s="422" t="n">
        <v>600</v>
      </c>
      <c r="Q53" s="378" t="inlineStr">
        <is>
          <t>否</t>
        </is>
      </c>
      <c r="R53" s="378" t="inlineStr">
        <is>
          <t>否</t>
        </is>
      </c>
      <c r="S53" s="378" t="inlineStr">
        <is>
          <t>否</t>
        </is>
      </c>
      <c r="T53" s="378" t="inlineStr">
        <is>
          <t>师宗县农业农村局</t>
        </is>
      </c>
      <c r="U53" s="378" t="inlineStr">
        <is>
          <t>漾月街道办事处</t>
        </is>
      </c>
      <c r="V53" s="378" t="inlineStr">
        <is>
          <t>是</t>
        </is>
      </c>
      <c r="W53" s="429" t="n">
        <v>46023</v>
      </c>
      <c r="X53" s="429" t="n">
        <v>46387</v>
      </c>
      <c r="Y53" s="378" t="n"/>
    </row>
    <row r="54" ht="175.5" customHeight="1" s="1">
      <c r="A54" s="377" t="n">
        <v>48</v>
      </c>
      <c r="B54" s="390" t="inlineStr">
        <is>
          <t>产业发展</t>
        </is>
      </c>
      <c r="C54" s="391" t="inlineStr">
        <is>
          <t>配套设施项目</t>
        </is>
      </c>
      <c r="D54" s="391" t="inlineStr">
        <is>
          <t>小型农田水利实施建设</t>
        </is>
      </c>
      <c r="E54" s="391" t="inlineStr">
        <is>
          <t>大同街道溜子田村农田灌溉沟渠维修加固项目</t>
        </is>
      </c>
      <c r="F54" s="400" t="inlineStr">
        <is>
          <t>大同街道</t>
        </is>
      </c>
      <c r="G54" s="401" t="inlineStr">
        <is>
          <t>大同社区</t>
        </is>
      </c>
      <c r="H54" s="378" t="inlineStr">
        <is>
          <t>新建</t>
        </is>
      </c>
      <c r="I54" s="393" t="inlineStr">
        <is>
          <t>溜子田水库是一座以灌溉为主的骨干水利工程，灌区包含大同街道与丹凤街道，控制灌溉面积 2.13万亩，其中水田1.0万亩，旱地1.13万亩，由于年久失修，灌溉渠道损毁倒塌严重，灌溉功能不能正常发挥。主要建设内容如下：灌溉沟渠修复加固630米，土方开挖570立方、石方开挖150立方、浆砌石拆除553立方、混凝土拆除79立方、C30混凝土884立方、钢筋制安79.6吨、模板1754平方、固结灌浆332米，计划投资243万元。</t>
        </is>
      </c>
      <c r="J54" s="582" t="n">
        <v>243</v>
      </c>
      <c r="K54" s="582" t="n">
        <v>243</v>
      </c>
      <c r="L54" s="582" t="n">
        <v>0</v>
      </c>
      <c r="M54" s="582" t="n">
        <v>0</v>
      </c>
      <c r="N54" s="380" t="inlineStr">
        <is>
          <t>有效解决大同社区、石碑社区、官庄社区、古城社区4个社区17个村组2717户12270人2.13万亩农田灌溉及1000余头大牲畜饮水任务</t>
        </is>
      </c>
      <c r="O54" s="380" t="inlineStr">
        <is>
          <t>带动产业发展、土地流转、务工就业等</t>
        </is>
      </c>
      <c r="P54" s="397" t="n">
        <v>12270</v>
      </c>
      <c r="Q54" s="378" t="inlineStr">
        <is>
          <t>否</t>
        </is>
      </c>
      <c r="R54" s="378" t="inlineStr">
        <is>
          <t>否</t>
        </is>
      </c>
      <c r="S54" s="378" t="inlineStr">
        <is>
          <t>否</t>
        </is>
      </c>
      <c r="T54" s="380" t="inlineStr">
        <is>
          <t>师宗县水务局</t>
        </is>
      </c>
      <c r="U54" s="380" t="inlineStr">
        <is>
          <t>师宗县水务局</t>
        </is>
      </c>
      <c r="V54" s="200" t="inlineStr">
        <is>
          <t>是</t>
        </is>
      </c>
      <c r="W54" s="429" t="n">
        <v>46023</v>
      </c>
      <c r="X54" s="429" t="n">
        <v>46387</v>
      </c>
      <c r="Y54" s="432" t="n"/>
    </row>
    <row r="55" ht="108" customHeight="1" s="1">
      <c r="A55" s="377" t="n">
        <v>49</v>
      </c>
      <c r="B55" s="392" t="inlineStr">
        <is>
          <t>产业发展</t>
        </is>
      </c>
      <c r="C55" s="393" t="inlineStr">
        <is>
          <t>配套设施项目</t>
        </is>
      </c>
      <c r="D55" s="393" t="inlineStr">
        <is>
          <t>小型农田水利实施建设</t>
        </is>
      </c>
      <c r="E55" s="393" t="inlineStr">
        <is>
          <t>大同街道官庄河农田灌溉维修加固项目</t>
        </is>
      </c>
      <c r="F55" s="397" t="inlineStr">
        <is>
          <t>大同街道</t>
        </is>
      </c>
      <c r="G55" s="378" t="inlineStr">
        <is>
          <t>大同社区</t>
        </is>
      </c>
      <c r="H55" s="378" t="inlineStr">
        <is>
          <t>新建</t>
        </is>
      </c>
      <c r="I55" s="393" t="inlineStr">
        <is>
          <t>官庄河位于溜子田水库下游，承担着两岸2万余亩农田灌溉任务，由于年久失修，倒塌淤积严重，部分农田受淹，灌溉功能不能正常发挥。主要建设内容如下：1.清淤疏浚2.5公里，淤泥开挖3000立方；2.M7.5浆砌石6000立方。计划投资230万元。</t>
        </is>
      </c>
      <c r="J55" s="582" t="n">
        <v>230</v>
      </c>
      <c r="K55" s="582" t="n">
        <v>230</v>
      </c>
      <c r="L55" s="582" t="n">
        <v>0</v>
      </c>
      <c r="M55" s="582" t="n">
        <v>0</v>
      </c>
      <c r="N55" s="380" t="inlineStr">
        <is>
          <t>有效解决大同社区、石碑社区、官庄社区、古城社区4个社区17个村组2717户12270人2.13万亩农田灌溉及1000余头大牲畜饮水任务</t>
        </is>
      </c>
      <c r="O55" s="380" t="inlineStr">
        <is>
          <t>带动产业发展、土地流转、务工就业等</t>
        </is>
      </c>
      <c r="P55" s="397" t="n">
        <v>10310</v>
      </c>
      <c r="Q55" s="378" t="inlineStr">
        <is>
          <t>否</t>
        </is>
      </c>
      <c r="R55" s="378" t="inlineStr">
        <is>
          <t>否</t>
        </is>
      </c>
      <c r="S55" s="378" t="inlineStr">
        <is>
          <t>否</t>
        </is>
      </c>
      <c r="T55" s="380" t="inlineStr">
        <is>
          <t>师宗县水务局</t>
        </is>
      </c>
      <c r="U55" s="380" t="inlineStr">
        <is>
          <t>师宗县水务局</t>
        </is>
      </c>
      <c r="V55" s="200" t="inlineStr">
        <is>
          <t>是</t>
        </is>
      </c>
      <c r="W55" s="429" t="n">
        <v>46023</v>
      </c>
      <c r="X55" s="429" t="n">
        <v>46387</v>
      </c>
      <c r="Y55" s="432" t="n"/>
    </row>
    <row r="56" ht="175.5" customHeight="1" s="1">
      <c r="A56" s="377" t="n">
        <v>50</v>
      </c>
      <c r="B56" s="378" t="inlineStr">
        <is>
          <t>产业发展</t>
        </is>
      </c>
      <c r="C56" s="379" t="inlineStr">
        <is>
          <t>生产项目</t>
        </is>
      </c>
      <c r="D56" s="379" t="inlineStr">
        <is>
          <t>种植基地</t>
        </is>
      </c>
      <c r="E56" s="385" t="inlineStr">
        <is>
          <t>五龙乡南岩村柠檬基地配套设施建设项目</t>
        </is>
      </c>
      <c r="F56" s="385" t="inlineStr">
        <is>
          <t>五龙乡</t>
        </is>
      </c>
      <c r="G56" s="200" t="inlineStr">
        <is>
          <t>南岩村</t>
        </is>
      </c>
      <c r="H56" s="200" t="inlineStr">
        <is>
          <t>新建</t>
        </is>
      </c>
      <c r="I56" s="385" t="inlineStr">
        <is>
          <t xml:space="preserve">在五龙乡南岩村投入365万元实施柠檬基地配套设施建设项目，建设内容如下：
1.新建柠檬基地山地运输轨道约12000米及轨道运输车，投入260万元；
2.新建简易钢结构仓库60平米，冷库200立方；投入30万元
3.配套柠檬果分拣设备一台，投入60万元；
4.配套电力设施，变压器一台及高低压电线电缆，投入15万元；
</t>
        </is>
      </c>
      <c r="J56" s="586" t="n">
        <v>365</v>
      </c>
      <c r="K56" s="586" t="n">
        <v>365</v>
      </c>
      <c r="L56" s="586" t="n">
        <v>0</v>
      </c>
      <c r="M56" s="586" t="n">
        <v>0</v>
      </c>
      <c r="N56" s="385" t="inlineStr">
        <is>
          <t>项目采取“合作社+企业+农户 ”合作方式，项目建成后，形成的固定资产归南岩村委会，所产生的利益分红归村委会集体所有，企业每年支付村集体18.25万元，按照村级集体经营行性收益分配方案使用，主要用于村内基础设施建设、人居环境提升等村级公益事业；主要用于巩固拓展脱贫攻坚成果、增加脱贫群众（三类对象）收入、壮大村集体经济等。可带动南岩村委会农户、脱贫户和监测户80人以上就近务工，预计惠及脱贫户及三类监测对象13户47人。</t>
        </is>
      </c>
      <c r="O56" s="380" t="inlineStr">
        <is>
          <t>带动产业发展、土地流转、务工就业等</t>
        </is>
      </c>
      <c r="P56" s="378" t="inlineStr">
        <is>
          <t>80人以上</t>
        </is>
      </c>
      <c r="Q56" s="378" t="inlineStr">
        <is>
          <t>否</t>
        </is>
      </c>
      <c r="R56" s="378" t="inlineStr">
        <is>
          <t>否</t>
        </is>
      </c>
      <c r="S56" s="378" t="inlineStr">
        <is>
          <t>否</t>
        </is>
      </c>
      <c r="T56" s="378" t="inlineStr">
        <is>
          <t>师宗县农业农村局</t>
        </is>
      </c>
      <c r="U56" s="378" t="inlineStr">
        <is>
          <t>五龙乡人民政府</t>
        </is>
      </c>
      <c r="V56" s="378" t="inlineStr">
        <is>
          <t>是</t>
        </is>
      </c>
      <c r="W56" s="429" t="n">
        <v>46023</v>
      </c>
      <c r="X56" s="429" t="n">
        <v>46387</v>
      </c>
      <c r="Y56" s="433" t="n"/>
    </row>
    <row r="57" ht="14.25" customHeight="1" s="1">
      <c r="A57" s="394" t="inlineStr">
        <is>
          <t>二、就业项目小计</t>
        </is>
      </c>
      <c r="B57" s="7" t="n"/>
      <c r="C57" s="7" t="n"/>
      <c r="D57" s="7" t="n"/>
      <c r="E57" s="7" t="n"/>
      <c r="F57" s="7" t="n"/>
      <c r="G57" s="7" t="n"/>
      <c r="H57" s="7" t="n"/>
      <c r="I57" s="22" t="n"/>
      <c r="J57" s="579">
        <f>SUM(J58:J60)</f>
        <v/>
      </c>
      <c r="K57" s="579">
        <f>SUM(K58:K60)</f>
        <v/>
      </c>
      <c r="L57" s="579">
        <f>SUM(L58:L60)</f>
        <v/>
      </c>
      <c r="M57" s="579">
        <f>SUM(M58:M60)</f>
        <v/>
      </c>
      <c r="N57" s="394" t="n"/>
      <c r="O57" s="7" t="n"/>
      <c r="P57" s="7" t="n"/>
      <c r="Q57" s="7" t="n"/>
      <c r="R57" s="7" t="n"/>
      <c r="S57" s="7" t="n"/>
      <c r="T57" s="7" t="n"/>
      <c r="U57" s="7" t="n"/>
      <c r="V57" s="7" t="n"/>
      <c r="W57" s="7" t="n"/>
      <c r="X57" s="7" t="n"/>
      <c r="Y57" s="22" t="n"/>
    </row>
    <row r="58" ht="121.5" customHeight="1" s="1">
      <c r="A58" s="200" t="n">
        <v>51</v>
      </c>
      <c r="B58" s="388" t="inlineStr">
        <is>
          <t>就业项目</t>
        </is>
      </c>
      <c r="C58" s="388" t="inlineStr">
        <is>
          <t>务工补贴</t>
        </is>
      </c>
      <c r="D58" s="388" t="inlineStr">
        <is>
          <t>交通费补贴</t>
        </is>
      </c>
      <c r="E58" s="385" t="inlineStr">
        <is>
          <t>师宗县2026年脱贫劳动力外出务工一次性交通补贴项目</t>
        </is>
      </c>
      <c r="F58" s="200" t="inlineStr">
        <is>
          <t>全县10个乡（镇、街道）</t>
        </is>
      </c>
      <c r="G58" s="200" t="inlineStr">
        <is>
          <t>全县10个乡（镇、街道）</t>
        </is>
      </c>
      <c r="H58" s="200" t="inlineStr">
        <is>
          <t>新建</t>
        </is>
      </c>
      <c r="I58" s="385" t="inlineStr">
        <is>
          <t>建设内容：脱贫劳动力跨省稳定务工三个月及以上，按每人1000元的标准给予一次性交通补贴，预计覆盖受益脱贫户和监测对象户15000余人；脱贫劳动力省内跨州市稳定务工三个月以上，按每人500元的标准给予一次性交通补贴，预计覆盖受益脱贫户5000余人。鼓励激发脱贫劳动力异地转移就业。</t>
        </is>
      </c>
      <c r="J58" s="584" t="n">
        <v>2000</v>
      </c>
      <c r="K58" s="584" t="n">
        <v>2000</v>
      </c>
      <c r="L58" s="584" t="n">
        <v>0</v>
      </c>
      <c r="M58" s="584" t="n">
        <v>0</v>
      </c>
      <c r="N58" s="385" t="inlineStr">
        <is>
          <t>通过项目实施，覆盖受益脱贫户和监测对象户20000余人。能有效解决脱贫劳动力稳定就业和持续稳定增收，扎实有效巩固拓展脱贫攻坚成果同乡村振兴有效衔接。</t>
        </is>
      </c>
      <c r="O58" s="200" t="inlineStr">
        <is>
          <t>带动产业发展、务工就业</t>
        </is>
      </c>
      <c r="P58" s="200" t="n">
        <v>20000</v>
      </c>
      <c r="Q58" s="200" t="inlineStr">
        <is>
          <t>是</t>
        </is>
      </c>
      <c r="R58" s="200" t="inlineStr">
        <is>
          <t>否</t>
        </is>
      </c>
      <c r="S58" s="200" t="inlineStr">
        <is>
          <t>否</t>
        </is>
      </c>
      <c r="T58" s="385" t="inlineStr">
        <is>
          <t>师宗县人力资源和社会保障局</t>
        </is>
      </c>
      <c r="U58" s="385" t="inlineStr">
        <is>
          <t>师宗县人力资源和社会保障局</t>
        </is>
      </c>
      <c r="V58" s="200" t="inlineStr">
        <is>
          <t>是</t>
        </is>
      </c>
      <c r="W58" s="426" t="n">
        <v>46023</v>
      </c>
      <c r="X58" s="426" t="n">
        <v>46357</v>
      </c>
      <c r="Y58" s="200" t="n"/>
    </row>
    <row r="59" ht="94.5" customHeight="1" s="1">
      <c r="A59" s="200" t="n">
        <v>52</v>
      </c>
      <c r="B59" s="388" t="inlineStr">
        <is>
          <t>就业项目</t>
        </is>
      </c>
      <c r="C59" s="388" t="inlineStr">
        <is>
          <t>就业</t>
        </is>
      </c>
      <c r="D59" s="388" t="inlineStr">
        <is>
          <t>技能培训</t>
        </is>
      </c>
      <c r="E59" s="385" t="inlineStr">
        <is>
          <t>师宗县2026年脱贫人口职业技能培训期间生活补贴项目</t>
        </is>
      </c>
      <c r="F59" s="200" t="inlineStr">
        <is>
          <t>全县10个乡（镇、街道）</t>
        </is>
      </c>
      <c r="G59" s="200" t="inlineStr">
        <is>
          <t>全县10个乡（镇、街道）</t>
        </is>
      </c>
      <c r="H59" s="200" t="inlineStr">
        <is>
          <t>新建</t>
        </is>
      </c>
      <c r="I59" s="385" t="inlineStr">
        <is>
          <t>建设内容：组织脱贫户（监测对象）3000余人/次参加职业技能培训，培训期间按照每人每天 60 元的标准给予生活补贴。</t>
        </is>
      </c>
      <c r="J59" s="584" t="n">
        <v>100</v>
      </c>
      <c r="K59" s="584" t="n">
        <v>100</v>
      </c>
      <c r="L59" s="584" t="n">
        <v>0</v>
      </c>
      <c r="M59" s="584" t="n">
        <v>0</v>
      </c>
      <c r="N59" s="385" t="inlineStr">
        <is>
          <t>通过项目实施，覆盖脱贫户和监测对象户1600余人。能有效解决脱贫劳动力提升技能、促进就业、增加收入，扎实有效巩固拓展脱贫攻坚成果同乡村振兴有效衔接。</t>
        </is>
      </c>
      <c r="O59" s="200" t="inlineStr">
        <is>
          <t>带动产业发展、务工就业</t>
        </is>
      </c>
      <c r="P59" s="200" t="n">
        <v>1600</v>
      </c>
      <c r="Q59" s="200" t="inlineStr">
        <is>
          <t>是</t>
        </is>
      </c>
      <c r="R59" s="200" t="inlineStr">
        <is>
          <t>否</t>
        </is>
      </c>
      <c r="S59" s="200" t="inlineStr">
        <is>
          <t>否</t>
        </is>
      </c>
      <c r="T59" s="385" t="inlineStr">
        <is>
          <t>师宗县人力资源和社会保障局</t>
        </is>
      </c>
      <c r="U59" s="385" t="inlineStr">
        <is>
          <t>师宗县人力资源和社会保障局</t>
        </is>
      </c>
      <c r="V59" s="200" t="inlineStr">
        <is>
          <t>是</t>
        </is>
      </c>
      <c r="W59" s="426" t="n">
        <v>46023</v>
      </c>
      <c r="X59" s="426" t="n">
        <v>46357</v>
      </c>
      <c r="Y59" s="200" t="n"/>
    </row>
    <row r="60" ht="121.5" customHeight="1" s="1">
      <c r="A60" s="200" t="n">
        <v>53</v>
      </c>
      <c r="B60" s="388" t="inlineStr">
        <is>
          <t>就业项目</t>
        </is>
      </c>
      <c r="C60" s="385" t="inlineStr">
        <is>
          <t>公益性岗位</t>
        </is>
      </c>
      <c r="D60" s="385" t="inlineStr">
        <is>
          <t>公益性岗位</t>
        </is>
      </c>
      <c r="E60" s="402" t="inlineStr">
        <is>
          <t>师宗县2026年公益性岗位项目</t>
        </is>
      </c>
      <c r="F60" s="200" t="inlineStr">
        <is>
          <t>全县10个乡（镇、街道）</t>
        </is>
      </c>
      <c r="G60" s="200" t="inlineStr">
        <is>
          <t>全县10个乡（镇、街道）</t>
        </is>
      </c>
      <c r="H60" s="200" t="inlineStr">
        <is>
          <t>新建</t>
        </is>
      </c>
      <c r="I60" s="402" t="inlineStr">
        <is>
          <t>建设内容：解决脱贫户和监测对象2085人乡村保洁员劳务报酬，每人平均每月800元。</t>
        </is>
      </c>
      <c r="J60" s="584" t="n">
        <v>2000</v>
      </c>
      <c r="K60" s="584" t="n">
        <v>0</v>
      </c>
      <c r="L60" s="584" t="n">
        <v>2000</v>
      </c>
      <c r="M60" s="584" t="n">
        <v>0</v>
      </c>
      <c r="N60" s="385" t="inlineStr">
        <is>
          <t>项目建成后，村庄基础设施服务功能进一步完善，村庄环境卫生进一步改善，群众生产生活水平明显提高。覆盖受益人口1610户1610人，其中：脱贫户和监测对象户1610户1610人。解决115个行政村796个村民小组村内道路环境卫生脏乱差的现象，使村民人居环境得到大力改善、提升。受益人数2085人。同时解决不稳定户、边缘户增加收入9600元。</t>
        </is>
      </c>
      <c r="O60" s="200" t="inlineStr">
        <is>
          <t>带动产业发展、务工就业</t>
        </is>
      </c>
      <c r="P60" s="200" t="n">
        <v>2085</v>
      </c>
      <c r="Q60" s="200" t="inlineStr">
        <is>
          <t>是</t>
        </is>
      </c>
      <c r="R60" s="200" t="inlineStr">
        <is>
          <t>否</t>
        </is>
      </c>
      <c r="S60" s="200" t="inlineStr">
        <is>
          <t>否</t>
        </is>
      </c>
      <c r="T60" s="200" t="inlineStr">
        <is>
          <t>师宗县农业农村局</t>
        </is>
      </c>
      <c r="U60" s="200" t="inlineStr">
        <is>
          <t>师宗县农业农村局</t>
        </is>
      </c>
      <c r="V60" s="200" t="inlineStr">
        <is>
          <t>是</t>
        </is>
      </c>
      <c r="W60" s="426" t="n">
        <v>46023</v>
      </c>
      <c r="X60" s="426" t="n">
        <v>46357</v>
      </c>
      <c r="Y60" s="200" t="n"/>
    </row>
    <row r="61" ht="14.25" customHeight="1" s="1">
      <c r="A61" s="394" t="inlineStr">
        <is>
          <t>三、乡村建设行动项目小计</t>
        </is>
      </c>
      <c r="B61" s="7" t="n"/>
      <c r="C61" s="7" t="n"/>
      <c r="D61" s="7" t="n"/>
      <c r="E61" s="7" t="n"/>
      <c r="F61" s="7" t="n"/>
      <c r="G61" s="7" t="n"/>
      <c r="H61" s="7" t="n"/>
      <c r="I61" s="22" t="n"/>
      <c r="J61" s="579" t="n">
        <v>0</v>
      </c>
      <c r="K61" s="579" t="n">
        <v>0</v>
      </c>
      <c r="L61" s="579" t="n">
        <v>0</v>
      </c>
      <c r="M61" s="579" t="n">
        <v>0</v>
      </c>
      <c r="N61" s="394" t="n"/>
      <c r="O61" s="7" t="n"/>
      <c r="P61" s="7" t="n"/>
      <c r="Q61" s="7" t="n"/>
      <c r="R61" s="7" t="n"/>
      <c r="S61" s="7" t="n"/>
      <c r="T61" s="7" t="n"/>
      <c r="U61" s="7" t="n"/>
      <c r="V61" s="7" t="n"/>
      <c r="W61" s="7" t="n"/>
      <c r="X61" s="7" t="n"/>
      <c r="Y61" s="22" t="n"/>
    </row>
    <row r="62" ht="15" customHeight="1" s="1">
      <c r="A62" s="395" t="n"/>
      <c r="B62" s="396" t="n"/>
      <c r="C62" s="396" t="n"/>
      <c r="D62" s="396" t="n"/>
      <c r="E62" s="396" t="n"/>
      <c r="F62" s="396" t="n"/>
      <c r="G62" s="403" t="n"/>
      <c r="H62" s="396" t="n"/>
      <c r="I62" s="396" t="n"/>
      <c r="J62" s="586" t="n"/>
      <c r="K62" s="586" t="n"/>
      <c r="L62" s="586" t="n"/>
      <c r="M62" s="586" t="n"/>
      <c r="N62" s="396" t="n"/>
      <c r="O62" s="396" t="n"/>
      <c r="P62" s="403" t="n"/>
      <c r="Q62" s="403" t="n"/>
      <c r="R62" s="403" t="n"/>
      <c r="S62" s="403" t="n"/>
      <c r="T62" s="396" t="n"/>
      <c r="U62" s="396" t="n"/>
      <c r="V62" s="403" t="n"/>
      <c r="W62" s="396" t="n"/>
      <c r="X62" s="396" t="n"/>
      <c r="Y62" s="396" t="n"/>
    </row>
    <row r="63" ht="14.25" customHeight="1" s="1">
      <c r="A63" s="394" t="inlineStr">
        <is>
          <t>四、易地搬迁后扶项目小计</t>
        </is>
      </c>
      <c r="B63" s="7" t="n"/>
      <c r="C63" s="7" t="n"/>
      <c r="D63" s="7" t="n"/>
      <c r="E63" s="7" t="n"/>
      <c r="F63" s="7" t="n"/>
      <c r="G63" s="7" t="n"/>
      <c r="H63" s="7" t="n"/>
      <c r="I63" s="22" t="n"/>
      <c r="J63" s="579">
        <f>SUM(J64:J70)</f>
        <v/>
      </c>
      <c r="K63" s="579">
        <f>SUM(K64:K70)</f>
        <v/>
      </c>
      <c r="L63" s="579">
        <f>SUM(L64:L70)</f>
        <v/>
      </c>
      <c r="M63" s="579">
        <f>SUM(M64:M70)</f>
        <v/>
      </c>
      <c r="N63" s="394" t="n"/>
      <c r="O63" s="7" t="n"/>
      <c r="P63" s="7" t="n"/>
      <c r="Q63" s="7" t="n"/>
      <c r="R63" s="7" t="n"/>
      <c r="S63" s="7" t="n"/>
      <c r="T63" s="7" t="n"/>
      <c r="U63" s="7" t="n"/>
      <c r="V63" s="7" t="n"/>
      <c r="W63" s="7" t="n"/>
      <c r="X63" s="7" t="n"/>
      <c r="Y63" s="22" t="n"/>
    </row>
    <row r="64" ht="409.5" customHeight="1" s="1">
      <c r="A64" s="200" t="n">
        <v>54</v>
      </c>
      <c r="B64" s="385" t="inlineStr">
        <is>
          <t>易地搬迁后扶项目</t>
        </is>
      </c>
      <c r="C64" s="385" t="inlineStr">
        <is>
          <t>易地搬迁后扶项目</t>
        </is>
      </c>
      <c r="D64" s="385" t="inlineStr">
        <is>
          <t>易地搬迁后扶项目</t>
        </is>
      </c>
      <c r="E64" s="385" t="inlineStr">
        <is>
          <t>五龙乡狗街村委会易地搬迁后扶项目</t>
        </is>
      </c>
      <c r="F64" s="385" t="inlineStr">
        <is>
          <t>五龙乡</t>
        </is>
      </c>
      <c r="G64" s="385" t="inlineStr">
        <is>
          <t>五龙社区</t>
        </is>
      </c>
      <c r="H64" s="200" t="inlineStr">
        <is>
          <t>新建</t>
        </is>
      </c>
      <c r="I64" s="385" t="inlineStr">
        <is>
          <t>1.新建灯光篮球场一个，满足搬迁点群众体育健身与赛事活动需求，计划投入30万元。
2.新建钢结构服务用房150平方米，为搬迁点群众社区管理、公共服务提供设施保障，计划投入35万元。
3.新建壮乡传统建筑风格休闲长廊50米，为群众提供遮阳避雨、休闲交流的公共空间，计划投入50万元。
4.新建壮乡传统建筑风格休闲亭子20平方米，打造节点休憩与景观点缀设施，计划投入15万元。
5.场地硬化1500平方米，改善出行条件并拓展活动空间，计划投入40万元。
6.实施河道护坡治理60米，保障河岸稳固，提升防洪减灾能力，计划投入20万元。
7.配套建设污水处理设施，改善区域水环境卫生，计划投入5万元。
8.核心公共区域，建设体现地域与民族特色的形象标识及相应设施。旨在形成安置点的视觉中心与文化象征，增强社区凝聚力，为搬迁群众及访客营造具有文化氛围的公共休闲与交流场所。计划投入资金60万元。
9.对安置点主要连接道路及两侧空间共约1000米长度进行整体环境整治与人居环境提升。内容包括道路沿线绿化、局部路面维护、照明设施增补及具有文化特色的构筑物设置等，着力打造整洁、优美、安全的出行环境，整体改善安置区域人居环境。计划投入资金100万元。
共计投入355万元。</t>
        </is>
      </c>
      <c r="J64" s="586" t="n">
        <v>355</v>
      </c>
      <c r="K64" s="586" t="n">
        <v>355</v>
      </c>
      <c r="L64" s="586" t="n">
        <v>0</v>
      </c>
      <c r="M64" s="586" t="n">
        <v>0</v>
      </c>
      <c r="N64" s="385" t="inlineStr">
        <is>
          <t>项目建成后，易地扶贫搬迁点村庄基础设施服务功能进一步完善，村庄环境卫生进一步改善，群众生产生活水平明显提高。覆盖受益五龙乡集镇，解决狗街村内道路环境卫生脏乱差的现象，使村民人居环境得到大力改善、提升。</t>
        </is>
      </c>
      <c r="O64" s="380" t="inlineStr">
        <is>
          <t>带动产业发展、土地流转、务工就业等</t>
        </is>
      </c>
      <c r="P64" s="200" t="n">
        <v>200</v>
      </c>
      <c r="Q64" s="200" t="inlineStr">
        <is>
          <t>否</t>
        </is>
      </c>
      <c r="R64" s="200" t="inlineStr">
        <is>
          <t>是</t>
        </is>
      </c>
      <c r="S64" s="200" t="inlineStr">
        <is>
          <t>否</t>
        </is>
      </c>
      <c r="T64" s="385" t="inlineStr">
        <is>
          <t>师宗县发改局</t>
        </is>
      </c>
      <c r="U64" s="385" t="inlineStr">
        <is>
          <t>五龙乡人民政府</t>
        </is>
      </c>
      <c r="V64" s="200" t="inlineStr">
        <is>
          <t>是</t>
        </is>
      </c>
      <c r="W64" s="426" t="n">
        <v>46023</v>
      </c>
      <c r="X64" s="426" t="n">
        <v>46357</v>
      </c>
      <c r="Y64" s="385" t="n"/>
    </row>
    <row r="65" ht="94.5" customHeight="1" s="1">
      <c r="A65" s="200" t="n">
        <v>55</v>
      </c>
      <c r="B65" s="385" t="inlineStr">
        <is>
          <t>易地搬迁后扶项目</t>
        </is>
      </c>
      <c r="C65" s="385" t="inlineStr">
        <is>
          <t>易地搬迁后扶项目</t>
        </is>
      </c>
      <c r="D65" s="385" t="inlineStr">
        <is>
          <t>易地搬迁后扶项目</t>
        </is>
      </c>
      <c r="E65" s="385" t="inlineStr">
        <is>
          <t>高良乡5个易地搬迁安置点住房维修补助项目</t>
        </is>
      </c>
      <c r="F65" s="385" t="inlineStr">
        <is>
          <t>高良乡</t>
        </is>
      </c>
      <c r="G65" s="385" t="inlineStr">
        <is>
          <t>设里社区、科白村委会、戈勒村委会</t>
        </is>
      </c>
      <c r="H65" s="200" t="inlineStr">
        <is>
          <t>新建</t>
        </is>
      </c>
      <c r="I65" s="385" t="inlineStr">
        <is>
          <t>建设内容：高良乡5个易地搬迁安置点屋顶维修，防水处理，外墙裂缝处理等相关补助费用，预计补助100户461人，补助标准为每户5000元，预计投入50万元。</t>
        </is>
      </c>
      <c r="J65" s="586" t="n">
        <v>50</v>
      </c>
      <c r="K65" s="586" t="n">
        <v>50</v>
      </c>
      <c r="L65" s="586" t="n">
        <v>0</v>
      </c>
      <c r="M65" s="586" t="n">
        <v>0</v>
      </c>
      <c r="N65" s="385" t="inlineStr">
        <is>
          <t xml:space="preserve"> 聚焦房屋安全隐患，重点加固屋顶防水、墙体裂缝等关键部位，解决房屋居住风险，保障群众“居有所安”，显著提升住户安全感与幸福感。同时通过“政府补、集体出、群众筹”多元投入模式，降低农户自主维修成本，避免因房屋破损扩大导致的高额修复费用。</t>
        </is>
      </c>
      <c r="O65" s="380" t="inlineStr">
        <is>
          <t>带动产业发展、土地流转、务工就业等</t>
        </is>
      </c>
      <c r="P65" s="200" t="n">
        <v>127</v>
      </c>
      <c r="Q65" s="200" t="inlineStr">
        <is>
          <t>是</t>
        </is>
      </c>
      <c r="R65" s="200" t="inlineStr">
        <is>
          <t>是</t>
        </is>
      </c>
      <c r="S65" s="200" t="inlineStr">
        <is>
          <t>否</t>
        </is>
      </c>
      <c r="T65" s="385" t="inlineStr">
        <is>
          <t>师宗县发改局</t>
        </is>
      </c>
      <c r="U65" s="385" t="inlineStr">
        <is>
          <t>高良乡人民政府</t>
        </is>
      </c>
      <c r="V65" s="200" t="inlineStr">
        <is>
          <t>是</t>
        </is>
      </c>
      <c r="W65" s="426" t="n">
        <v>46023</v>
      </c>
      <c r="X65" s="426" t="n">
        <v>46357</v>
      </c>
      <c r="Y65" s="385" t="n"/>
    </row>
    <row r="66" ht="94.5" customHeight="1" s="1">
      <c r="A66" s="200" t="n">
        <v>56</v>
      </c>
      <c r="B66" s="385" t="inlineStr">
        <is>
          <t>易地搬迁后扶项目</t>
        </is>
      </c>
      <c r="C66" s="385" t="inlineStr">
        <is>
          <t>易地搬迁后扶项目</t>
        </is>
      </c>
      <c r="D66" s="385" t="inlineStr">
        <is>
          <t>易地搬迁后扶项目</t>
        </is>
      </c>
      <c r="E66" s="200" t="inlineStr">
        <is>
          <t>师宗五龙农工商有限责任公司生猪养殖项目</t>
        </is>
      </c>
      <c r="F66" s="200" t="inlineStr">
        <is>
          <t>五龙乡</t>
        </is>
      </c>
      <c r="G66" s="200" t="inlineStr">
        <is>
          <t>大厂村委会</t>
        </is>
      </c>
      <c r="H66" s="200" t="inlineStr">
        <is>
          <t>新建</t>
        </is>
      </c>
      <c r="I66" s="200" t="inlineStr">
        <is>
          <t xml:space="preserve"> 项目总占地面积20000平方米,新建猪舍13000平方米,仓库、业务用房及其他配套设施2000平方米,饲养生猪8000头,年出栏16000头。项目建成后通过出租设施如果分红，所得分红用于易地搬迁安置区维修管护、维修等开支。</t>
        </is>
      </c>
      <c r="J66" s="586" t="n">
        <v>200</v>
      </c>
      <c r="K66" s="586" t="n">
        <v>200</v>
      </c>
      <c r="L66" s="586" t="n">
        <v>0</v>
      </c>
      <c r="M66" s="586" t="n">
        <v>0</v>
      </c>
      <c r="N66" s="200" t="inlineStr">
        <is>
          <t>项目建成后，进一步带动村集体、村民收入。一是就业增收年提供40余工作岗位，创工资性收入150万元 。二是集体经济发展通过土地流转服务费和基础设施使用费使村集体经济年增收20万元。</t>
        </is>
      </c>
      <c r="O66" s="380" t="inlineStr">
        <is>
          <t>带动产业发展、土地流转、务工就业等</t>
        </is>
      </c>
      <c r="P66" s="200" t="n">
        <v>300</v>
      </c>
      <c r="Q66" s="200" t="inlineStr">
        <is>
          <t>否</t>
        </is>
      </c>
      <c r="R66" s="200" t="inlineStr">
        <is>
          <t>是</t>
        </is>
      </c>
      <c r="S66" s="200" t="inlineStr">
        <is>
          <t>否</t>
        </is>
      </c>
      <c r="T66" s="200" t="inlineStr">
        <is>
          <t>师宗县发改局</t>
        </is>
      </c>
      <c r="U66" s="200" t="inlineStr">
        <is>
          <t>五龙乡人民政府</t>
        </is>
      </c>
      <c r="V66" s="200" t="inlineStr">
        <is>
          <t>是</t>
        </is>
      </c>
      <c r="W66" s="426" t="n">
        <v>46023</v>
      </c>
      <c r="X66" s="426" t="n">
        <v>46357</v>
      </c>
      <c r="Y66" s="200" t="n"/>
    </row>
    <row r="67" ht="189" customHeight="1" s="1">
      <c r="A67" s="200" t="n">
        <v>57</v>
      </c>
      <c r="B67" s="385" t="inlineStr">
        <is>
          <t>易地搬迁后扶项目</t>
        </is>
      </c>
      <c r="C67" s="385" t="inlineStr">
        <is>
          <t>易地搬迁后扶项目</t>
        </is>
      </c>
      <c r="D67" s="385" t="inlineStr">
        <is>
          <t>易地搬迁后扶项目</t>
        </is>
      </c>
      <c r="E67" s="200" t="inlineStr">
        <is>
          <t>师宗县工业大麻种植仓储建设项目</t>
        </is>
      </c>
      <c r="F67" s="200" t="inlineStr">
        <is>
          <t>漾月街道</t>
        </is>
      </c>
      <c r="G67" s="200" t="inlineStr">
        <is>
          <t>法雨村委会</t>
        </is>
      </c>
      <c r="H67" s="200" t="inlineStr">
        <is>
          <t>改建</t>
        </is>
      </c>
      <c r="I67" s="385" t="inlineStr">
        <is>
          <t xml:space="preserve">1、在法雨村委会建设生产、仓储、加工基地3010平方米，其中仓库800平方米、办公区2层面积358.14平方米投资152万元。
2、其中在雄壁镇瓦鲁村委会建设滴灌系统510亩投资10.2万元。下鸭子塘建设滴灌系统490亩投资9.8万元。                            
3、麻杆生产加工线三条生产加工设备计划投资60万元。项目建成后通过出租设施如果分红，所得分红用于易地搬迁安置区维修管护、维修等开支。
</t>
        </is>
      </c>
      <c r="J67" s="586" t="n">
        <v>232</v>
      </c>
      <c r="K67" s="586" t="n">
        <v>232</v>
      </c>
      <c r="L67" s="586" t="n">
        <v>0</v>
      </c>
      <c r="M67" s="586" t="n">
        <v>0</v>
      </c>
      <c r="N67" s="200" t="inlineStr">
        <is>
          <t>项目按“公司+基地+农户”的发展模式，积极带动当地农户发展种植工业大麻，通过流转土地、务工等方式增收致富。通过建设工业大麻种植基地，可实现平均亩产300公斤，亩产值4500元。平均每年公司销量约1000吨，预计年均产值1500万元，长期务工人员12余人人均收入5万元。临时用工人员50余人，人均增收1万元</t>
        </is>
      </c>
      <c r="O67" s="200" t="inlineStr">
        <is>
          <t>带动产业发展、土地流转、带动务工就业、壮大村集体经济</t>
        </is>
      </c>
      <c r="P67" s="200" t="n">
        <v>60</v>
      </c>
      <c r="Q67" s="200" t="inlineStr">
        <is>
          <t>否</t>
        </is>
      </c>
      <c r="R67" s="200" t="inlineStr">
        <is>
          <t>是</t>
        </is>
      </c>
      <c r="S67" s="200" t="inlineStr">
        <is>
          <t>否</t>
        </is>
      </c>
      <c r="T67" s="200" t="inlineStr">
        <is>
          <t>师宗县发改局</t>
        </is>
      </c>
      <c r="U67" s="200" t="inlineStr">
        <is>
          <t>漾月街道办事处</t>
        </is>
      </c>
      <c r="V67" s="434" t="inlineStr">
        <is>
          <t>是</t>
        </is>
      </c>
      <c r="W67" s="426" t="n">
        <v>46023</v>
      </c>
      <c r="X67" s="426" t="n">
        <v>46357</v>
      </c>
      <c r="Y67" s="434" t="n"/>
    </row>
    <row r="68" ht="409.5" customHeight="1" s="1">
      <c r="A68" s="200" t="n">
        <v>58</v>
      </c>
      <c r="B68" s="385" t="inlineStr">
        <is>
          <t>易地搬迁后扶项目</t>
        </is>
      </c>
      <c r="C68" s="385" t="inlineStr">
        <is>
          <t>易地搬迁后扶项目</t>
        </is>
      </c>
      <c r="D68" s="385" t="inlineStr">
        <is>
          <t>易地搬迁后扶项目</t>
        </is>
      </c>
      <c r="E68" s="385" t="inlineStr">
        <is>
          <t>师宗创意动漫科技有限公司自动喷油线两条</t>
        </is>
      </c>
      <c r="F68" s="385" t="inlineStr">
        <is>
          <t>丹凤街道</t>
        </is>
      </c>
      <c r="G68" s="385" t="inlineStr">
        <is>
          <t>矣腊社区</t>
        </is>
      </c>
      <c r="H68" s="200" t="inlineStr">
        <is>
          <t>新建</t>
        </is>
      </c>
      <c r="I68" s="385" t="inlineStr">
        <is>
          <t xml:space="preserve">1. 新建动漫创意标准化生产车间400平方米，配备基础生产操作台与通风照明设施，满足潮玩、动漫衍生品核心生产需求，计划投入65万元。
2. 购置潮玩注塑成型设备，搭建基础生产链路，保障产品规模化产出，同时适配30名工人岗位作业需求，贫困工人有6人，根据每个贫困工人的自身条件及其工厂岗位，综合适配最适合他们的岗位，使其解决就业问题的同时，也能保证其身心健康。其中计划投入10万元。
3. 新建2条潮玩专用自动喷油线，提升产品表面处理效率与品质，优化生产流程，为工人提供标准化作业环境，计划投入15万元。
4. 打造企业办公及管理用房100平方米，涵盖行政办公、员工考勤、就业帮扶服务等功能，保障公司高效运营与工人权益维护，计划投入8万元。
5. 配套建设厂区污水处理及废气净化设施，符合环保生产标准，为工人营造健康安全的工作环境，计划投入15万元。
6. 建设动漫文化主题员工休闲区40平方米，设置休息座椅，融入潮玩动漫元素，丰富工人业余生活，计划投入10万元。
7. 对厂区核心公共区域进行形象打造，建设体现动漫产业特色的标识牌、文化展板等设施，增强企业辨识度与员工归属感，计划投入5万元。
项目建成后可直接解决附近30名群众就业问题，其中精准吸纳5-6名贫困群众稳定就业，实现产业发展与民生帮扶双向赋能。项目建成后通过出租设施如果分红，所得分红用于易地搬迁安置区维修管护、维修等开支。
</t>
        </is>
      </c>
      <c r="J68" s="586" t="n">
        <v>128</v>
      </c>
      <c r="K68" s="586" t="n">
        <v>128</v>
      </c>
      <c r="L68" s="586" t="n">
        <v>0</v>
      </c>
      <c r="M68" s="586" t="n">
        <v>0</v>
      </c>
      <c r="N68" s="385" t="inlineStr">
        <is>
          <t>项目建成后，矣腊工业园区基础设施服务功能进一步完善，村庄环境卫生进一步改善，群众生产生活水平明显提高。覆盖受益竹基乡集镇，解决矣腊村内道路环境卫生脏乱差的现象，使村民人居环境得到大力改善、提升。</t>
        </is>
      </c>
      <c r="O68" s="380" t="inlineStr">
        <is>
          <t>带动产业发展、土地流转、务工就业等</t>
        </is>
      </c>
      <c r="P68" s="200" t="n">
        <v>30</v>
      </c>
      <c r="Q68" s="200" t="inlineStr">
        <is>
          <t>否</t>
        </is>
      </c>
      <c r="R68" s="200" t="inlineStr">
        <is>
          <t>是</t>
        </is>
      </c>
      <c r="S68" s="200" t="inlineStr">
        <is>
          <t>否</t>
        </is>
      </c>
      <c r="T68" s="385" t="inlineStr">
        <is>
          <t>师宗县发改局</t>
        </is>
      </c>
      <c r="U68" s="385" t="inlineStr">
        <is>
          <t>丹凤街道办事处</t>
        </is>
      </c>
      <c r="V68" s="200" t="inlineStr">
        <is>
          <t>是</t>
        </is>
      </c>
      <c r="W68" s="426" t="n">
        <v>46023</v>
      </c>
      <c r="X68" s="426" t="n">
        <v>46357</v>
      </c>
      <c r="Y68" s="385" t="n"/>
    </row>
    <row r="69" ht="409.5" customHeight="1" s="1">
      <c r="A69" s="200" t="n">
        <v>59</v>
      </c>
      <c r="B69" s="385" t="inlineStr">
        <is>
          <t>易地搬迁后扶项目</t>
        </is>
      </c>
      <c r="C69" s="385" t="inlineStr">
        <is>
          <t>易地搬迁后扶项目</t>
        </is>
      </c>
      <c r="D69" s="385" t="inlineStr">
        <is>
          <t>易地搬迁后扶项目</t>
        </is>
      </c>
      <c r="E69" s="200" t="inlineStr">
        <is>
          <t>高良乡坝林村委会低空经济产业发展项目</t>
        </is>
      </c>
      <c r="F69" s="200" t="inlineStr">
        <is>
          <t>高良乡</t>
        </is>
      </c>
      <c r="G69" s="200" t="inlineStr">
        <is>
          <t>坝林村委会</t>
        </is>
      </c>
      <c r="H69" s="200" t="inlineStr">
        <is>
          <t>新建</t>
        </is>
      </c>
      <c r="I69" s="385" t="inlineStr">
        <is>
          <t>1、购买植保无人机1台，基础作业所需的核心设备，最大起飞重量：149.9 kg；旋翼设计：共轴双旋翼；最大飞行速度：13.8 m/s；喷洒最大载重：75 kg​；​吊运载重：80kg​，计划投入6.5万元。
2、购买发电机及无人机配套设施设备1套，包含配套汽油发电机（保障无人机充电及作业现场电力供应）、固定架（用于无人机存放和固定）、撒肥系统（实现无人机撒肥功能）、吊运系统（实现无人机吊运功能，便于无人机的装卸和移动）及其他配件，同时购买飞机保险，计划投入3.5万元。
3、购买运输皮卡车1辆：用于无人机、发电机及其他配套设施设备的运输，方便在野外区域开展作业，计划投入12万元。
4、购买巡检无人机1台，用于村内航空巡检测绘工作，搭载高清摄像头等配件，获取高精度地理信息数据，计划投入3.5万元。
5、专业技术培训3人次：安排3名村委会工作人员参加无人机操作、维护及数据处理等专业培训，确保无人机能够得到正确、高效的使用，计划投入4万元。
共计投入29.5万元。项目建成后通过出租设施如果分红，所得分红用于易地搬迁安置区维修管护、维修等开支。</t>
        </is>
      </c>
      <c r="J69" s="586" t="n">
        <v>29.5</v>
      </c>
      <c r="K69" s="586" t="n">
        <v>29.5</v>
      </c>
      <c r="L69" s="586" t="n">
        <v>0</v>
      </c>
      <c r="M69" s="586" t="n">
        <v>0</v>
      </c>
      <c r="N69" s="385" t="inlineStr">
        <is>
          <t>建成后可以积极响应国家关于“大力发展低空经济”和“壮大农村集体经济”的号召，探索科技赋能乡村振兴的新路径。我村以 [热区水果、山地林业及普通农作物] 为主要产业，山地丘陵地形占比高，传统人力运输肥料、农药、采收果实成本高、效率低、风险大。引入大疆吊运无人机，能够有效解决上述痛点，大幅提升生产效率，降低劳动强度和人力成本，同时为村集体开辟一个全新的、高技术含量的经营性收入来源，是实现村集体经济“自我造血”的重要举措。同时还能直接为 3-5 名本村青年提供高技术岗位，培养“新农人”。由村集体经济合作社统一管理，实行“合作社+飞手团队”的模式。收入纳入村集体账户，部分用于设备折旧、飞手工资绩效、保险和再投入，部分作为村集体纯收益。本项目紧扣时代脉搏，将前沿的低空经济技术与我村实际需求相结合，项目可行性强，经济效益和社会效益显著。它不仅是一个设备采购项目，更是一个培育新产业、新动能的人才项目和发展项目。项目实施后将极大增强我村集体经济的活力和可持续发展能力。</t>
        </is>
      </c>
      <c r="O69" s="380" t="inlineStr">
        <is>
          <t>带动产业发展、土地流转、务工就业等</t>
        </is>
      </c>
      <c r="P69" s="200" t="n">
        <v>500</v>
      </c>
      <c r="Q69" s="200" t="inlineStr">
        <is>
          <t>否</t>
        </is>
      </c>
      <c r="R69" s="200" t="inlineStr">
        <is>
          <t>是</t>
        </is>
      </c>
      <c r="S69" s="200" t="inlineStr">
        <is>
          <t>是</t>
        </is>
      </c>
      <c r="T69" s="385" t="inlineStr">
        <is>
          <t>师宗县发改局</t>
        </is>
      </c>
      <c r="U69" s="385" t="inlineStr">
        <is>
          <t>高良乡人民政府</t>
        </is>
      </c>
      <c r="V69" s="200" t="inlineStr">
        <is>
          <t>是</t>
        </is>
      </c>
      <c r="W69" s="426" t="n">
        <v>46023</v>
      </c>
      <c r="X69" s="426" t="n">
        <v>46357</v>
      </c>
      <c r="Y69" s="434" t="n"/>
    </row>
    <row r="70" ht="270" customHeight="1" s="1">
      <c r="A70" s="200" t="n">
        <v>60</v>
      </c>
      <c r="B70" s="385" t="inlineStr">
        <is>
          <t>易地搬迁后扶项目</t>
        </is>
      </c>
      <c r="C70" s="385" t="inlineStr">
        <is>
          <t>易地搬迁后扶项目</t>
        </is>
      </c>
      <c r="D70" s="385" t="inlineStr">
        <is>
          <t>易地搬迁后扶项目</t>
        </is>
      </c>
      <c r="E70" s="385" t="inlineStr">
        <is>
          <t>师宗县智能操作面板生产加工项目</t>
        </is>
      </c>
      <c r="F70" s="385" t="inlineStr">
        <is>
          <t>大同街道</t>
        </is>
      </c>
      <c r="G70" s="385" t="inlineStr">
        <is>
          <t>大同工业园区</t>
        </is>
      </c>
      <c r="H70" s="200" t="inlineStr">
        <is>
          <t>新建</t>
        </is>
      </c>
      <c r="I70" s="385" t="inlineStr">
        <is>
          <t>1、新建标准化厂房11100.28平方米，满足生产基本要求，计划投入370万元。
2、标准化厂房室内场地硬化11100.28平方米，满足生产基本要求，计划投入86万元。
3、室外道路硬化4000平方米，厂区基础配套设施，计划投入35万元。
4、室外绿化1000平方米，厂区基础配套设施，计划投入20万元。
5、新增2条年产1000吨铝挤型材生产线、新增10台冲压设备、新增2台摩擦焊设备、新增2台折弯机设备、新增4台下料机设备、新增5台喷砂机设备。满足年产1000万件金属面板生产需求。计划投入800万元。项目建成后通过出租设施如果分红，所得分红用于易地搬迁安置区维修管护、维修等开支。</t>
        </is>
      </c>
      <c r="J70" s="586" t="n">
        <v>160</v>
      </c>
      <c r="K70" s="586" t="n">
        <v>160</v>
      </c>
      <c r="L70" s="586" t="n">
        <v>0</v>
      </c>
      <c r="M70" s="586" t="n">
        <v>0</v>
      </c>
      <c r="N70" s="385" t="inlineStr">
        <is>
          <t>项目建成后，实现产值2600万元，利税160万元，创造就业岗位160余人。解决贫困劳动力20余人，未来，公司将继续充分发挥自身优势，深度挖掘市场潜力，积极引进安防、智慧物联等先进制造企业，持续完善新型制造业产业链，着力培育产业集群效应，为打造绿色铝精深加工产业基地提供有力支撑。</t>
        </is>
      </c>
      <c r="O70" s="380" t="inlineStr">
        <is>
          <t>带动产业发展、土地流转、务工就业等</t>
        </is>
      </c>
      <c r="P70" s="200" t="n">
        <v>180</v>
      </c>
      <c r="Q70" s="200" t="inlineStr">
        <is>
          <t>否</t>
        </is>
      </c>
      <c r="R70" s="200" t="inlineStr">
        <is>
          <t>是</t>
        </is>
      </c>
      <c r="S70" s="200" t="n"/>
      <c r="T70" s="385" t="inlineStr">
        <is>
          <t>师宗县发改局</t>
        </is>
      </c>
      <c r="U70" s="200" t="inlineStr">
        <is>
          <t>大同街道办事处</t>
        </is>
      </c>
      <c r="V70" s="200" t="inlineStr">
        <is>
          <t>是</t>
        </is>
      </c>
      <c r="W70" s="426" t="n">
        <v>46023</v>
      </c>
      <c r="X70" s="426" t="n">
        <v>46357</v>
      </c>
      <c r="Y70" s="385" t="n"/>
    </row>
    <row r="71" ht="14.25" customHeight="1" s="1">
      <c r="A71" s="394" t="inlineStr">
        <is>
          <t>五、巩固三保障成果项目小计</t>
        </is>
      </c>
      <c r="B71" s="7" t="n"/>
      <c r="C71" s="7" t="n"/>
      <c r="D71" s="7" t="n"/>
      <c r="E71" s="7" t="n"/>
      <c r="F71" s="7" t="n"/>
      <c r="G71" s="7" t="n"/>
      <c r="H71" s="7" t="n"/>
      <c r="I71" s="22" t="n"/>
      <c r="J71" s="579">
        <f>SUM(J72:J73)</f>
        <v/>
      </c>
      <c r="K71" s="579">
        <f>SUM(K72:K73)</f>
        <v/>
      </c>
      <c r="L71" s="579">
        <f>SUM(L72:L73)</f>
        <v/>
      </c>
      <c r="M71" s="579">
        <f>SUM(M72:M73)</f>
        <v/>
      </c>
      <c r="N71" s="394" t="n"/>
      <c r="O71" s="7" t="n"/>
      <c r="P71" s="7" t="n"/>
      <c r="Q71" s="7" t="n"/>
      <c r="R71" s="7" t="n"/>
      <c r="S71" s="7" t="n"/>
      <c r="T71" s="7" t="n"/>
      <c r="U71" s="7" t="n"/>
      <c r="V71" s="7" t="n"/>
      <c r="W71" s="7" t="n"/>
      <c r="X71" s="7" t="n"/>
      <c r="Y71" s="22" t="n"/>
    </row>
    <row r="72" ht="108" customHeight="1" s="1">
      <c r="A72" s="200" t="n">
        <v>61</v>
      </c>
      <c r="B72" s="200" t="inlineStr">
        <is>
          <t>巩固三保障成果项目</t>
        </is>
      </c>
      <c r="C72" s="200" t="inlineStr">
        <is>
          <t>教育</t>
        </is>
      </c>
      <c r="D72" s="200" t="inlineStr">
        <is>
          <t>享受“雨露计划”职业教育补助</t>
        </is>
      </c>
      <c r="E72" s="385" t="inlineStr">
        <is>
          <t>师宗县2026年雨露计划项目</t>
        </is>
      </c>
      <c r="F72" s="200" t="inlineStr">
        <is>
          <t>全县10个乡（镇、街道）</t>
        </is>
      </c>
      <c r="G72" s="200" t="inlineStr">
        <is>
          <t>全县10个乡（镇、街道）</t>
        </is>
      </c>
      <c r="H72" s="200" t="inlineStr">
        <is>
          <t>新建</t>
        </is>
      </c>
      <c r="I72" s="385" t="inlineStr">
        <is>
          <t>建设内容：全县农村建档立卡脱贫户子女接受中、高等职业教育在校学习，并在教育部、人力资源社会保障部的中、高等职业教育学籍管理系统注册正式学籍的学生，预计补助2000余人。补助等次分为三个等级，5000元、4000元、3000元。</t>
        </is>
      </c>
      <c r="J72" s="584" t="n">
        <v>1000</v>
      </c>
      <c r="K72" s="584" t="n">
        <v>1000</v>
      </c>
      <c r="L72" s="584" t="n">
        <v>0</v>
      </c>
      <c r="M72" s="584" t="n">
        <v>0</v>
      </c>
      <c r="N72" s="385" t="inlineStr">
        <is>
          <t>项目建成后受益建档立卡贫困户约4050户4200人，其中：脱贫户和监测对象户约4050户4200人。12月底确保100/%兑付完成，共解决农村建档立卡脱贫户约4050户4200名学生在中、高等职业教育就学困难问题。</t>
        </is>
      </c>
      <c r="O72" s="380" t="inlineStr">
        <is>
          <t>带动产业发展、务工就业等</t>
        </is>
      </c>
      <c r="P72" s="200" t="n">
        <v>4200</v>
      </c>
      <c r="Q72" s="200" t="inlineStr">
        <is>
          <t>是</t>
        </is>
      </c>
      <c r="R72" s="200" t="inlineStr">
        <is>
          <t>否</t>
        </is>
      </c>
      <c r="S72" s="200" t="inlineStr">
        <is>
          <t>否</t>
        </is>
      </c>
      <c r="T72" s="200" t="inlineStr">
        <is>
          <t>师宗县教育体育局</t>
        </is>
      </c>
      <c r="U72" s="200" t="inlineStr">
        <is>
          <t>师宗县教育体育局</t>
        </is>
      </c>
      <c r="V72" s="200" t="inlineStr">
        <is>
          <t>是</t>
        </is>
      </c>
      <c r="W72" s="426" t="n">
        <v>46023</v>
      </c>
      <c r="X72" s="426" t="n">
        <v>46387</v>
      </c>
      <c r="Y72" s="200" t="n"/>
    </row>
    <row r="73" ht="15" customHeight="1" s="1">
      <c r="A73" s="200" t="n"/>
      <c r="B73" s="385" t="n"/>
      <c r="C73" s="385" t="n"/>
      <c r="D73" s="385" t="n"/>
      <c r="E73" s="385" t="n"/>
      <c r="F73" s="385" t="n"/>
      <c r="G73" s="200" t="n"/>
      <c r="H73" s="200" t="n"/>
      <c r="I73" s="385" t="n"/>
      <c r="J73" s="586" t="n"/>
      <c r="K73" s="586" t="n"/>
      <c r="L73" s="586" t="n"/>
      <c r="M73" s="586" t="n"/>
      <c r="N73" s="385" t="n"/>
      <c r="O73" s="385" t="n"/>
      <c r="P73" s="200" t="n"/>
      <c r="Q73" s="200" t="n"/>
      <c r="R73" s="200" t="n"/>
      <c r="S73" s="200" t="n"/>
      <c r="T73" s="385" t="n"/>
      <c r="U73" s="385" t="n"/>
      <c r="V73" s="200" t="n"/>
      <c r="W73" s="385" t="n"/>
      <c r="X73" s="385" t="n"/>
      <c r="Y73" s="385" t="n"/>
    </row>
    <row r="74" ht="14.25" customHeight="1" s="1">
      <c r="A74" s="394" t="inlineStr">
        <is>
          <t>六、乡村治理和精神文明建设项目小计</t>
        </is>
      </c>
      <c r="B74" s="7" t="n"/>
      <c r="C74" s="7" t="n"/>
      <c r="D74" s="7" t="n"/>
      <c r="E74" s="7" t="n"/>
      <c r="F74" s="7" t="n"/>
      <c r="G74" s="7" t="n"/>
      <c r="H74" s="7" t="n"/>
      <c r="I74" s="22" t="n"/>
      <c r="J74" s="579" t="n">
        <v>0</v>
      </c>
      <c r="K74" s="579" t="n">
        <v>0</v>
      </c>
      <c r="L74" s="579" t="n">
        <v>0</v>
      </c>
      <c r="M74" s="579" t="n">
        <v>0</v>
      </c>
      <c r="N74" s="394" t="n"/>
      <c r="O74" s="7" t="n"/>
      <c r="P74" s="7" t="n"/>
      <c r="Q74" s="7" t="n"/>
      <c r="R74" s="7" t="n"/>
      <c r="S74" s="7" t="n"/>
      <c r="T74" s="7" t="n"/>
      <c r="U74" s="7" t="n"/>
      <c r="V74" s="7" t="n"/>
      <c r="W74" s="7" t="n"/>
      <c r="X74" s="7" t="n"/>
      <c r="Y74" s="22" t="n"/>
    </row>
    <row r="75" ht="15" customHeight="1" s="1">
      <c r="A75" s="200" t="n"/>
      <c r="B75" s="385" t="n"/>
      <c r="C75" s="385" t="n"/>
      <c r="D75" s="385" t="n"/>
      <c r="E75" s="385" t="n"/>
      <c r="F75" s="385" t="n"/>
      <c r="G75" s="200" t="n"/>
      <c r="H75" s="200" t="n"/>
      <c r="I75" s="385" t="n"/>
      <c r="J75" s="586" t="n"/>
      <c r="K75" s="586" t="n"/>
      <c r="L75" s="586" t="n"/>
      <c r="M75" s="586" t="n"/>
      <c r="N75" s="385" t="n"/>
      <c r="O75" s="385" t="n"/>
      <c r="P75" s="200" t="n"/>
      <c r="Q75" s="200" t="n"/>
      <c r="R75" s="200" t="n"/>
      <c r="S75" s="200" t="n"/>
      <c r="T75" s="385" t="n"/>
      <c r="U75" s="385" t="n"/>
      <c r="V75" s="200" t="n"/>
      <c r="W75" s="385" t="n"/>
      <c r="X75" s="385" t="n"/>
      <c r="Y75" s="385" t="n"/>
    </row>
    <row r="76" ht="15" customHeight="1" s="1">
      <c r="A76" s="200" t="n"/>
      <c r="B76" s="385" t="n"/>
      <c r="C76" s="385" t="n"/>
      <c r="D76" s="385" t="n"/>
      <c r="E76" s="385" t="n"/>
      <c r="F76" s="385" t="n"/>
      <c r="G76" s="200" t="n"/>
      <c r="H76" s="200" t="n"/>
      <c r="I76" s="385" t="n"/>
      <c r="J76" s="586" t="n"/>
      <c r="K76" s="586" t="n"/>
      <c r="L76" s="586" t="n"/>
      <c r="M76" s="586" t="n"/>
      <c r="N76" s="385" t="n"/>
      <c r="O76" s="385" t="n"/>
      <c r="P76" s="200" t="n"/>
      <c r="Q76" s="200" t="n"/>
      <c r="R76" s="200" t="n"/>
      <c r="S76" s="200" t="n"/>
      <c r="T76" s="385" t="n"/>
      <c r="U76" s="385" t="n"/>
      <c r="V76" s="200" t="n"/>
      <c r="W76" s="385" t="n"/>
      <c r="X76" s="385" t="n"/>
      <c r="Y76" s="385" t="n"/>
    </row>
    <row r="77" ht="14.25" customHeight="1" s="1">
      <c r="A77" s="394" t="inlineStr">
        <is>
          <t>七、项目管理费小计</t>
        </is>
      </c>
      <c r="B77" s="7" t="n"/>
      <c r="C77" s="7" t="n"/>
      <c r="D77" s="7" t="n"/>
      <c r="E77" s="7" t="n"/>
      <c r="F77" s="7" t="n"/>
      <c r="G77" s="7" t="n"/>
      <c r="H77" s="7" t="n"/>
      <c r="I77" s="22" t="n"/>
      <c r="J77" s="579" t="n">
        <v>200</v>
      </c>
      <c r="K77" s="579" t="n">
        <v>200</v>
      </c>
      <c r="L77" s="579" t="n">
        <v>0</v>
      </c>
      <c r="M77" s="579" t="n">
        <v>0</v>
      </c>
      <c r="N77" s="394" t="n"/>
      <c r="O77" s="7" t="n"/>
      <c r="P77" s="7" t="n"/>
      <c r="Q77" s="7" t="n"/>
      <c r="R77" s="7" t="n"/>
      <c r="S77" s="7" t="n"/>
      <c r="T77" s="7" t="n"/>
      <c r="U77" s="7" t="n"/>
      <c r="V77" s="7" t="n"/>
      <c r="W77" s="7" t="n"/>
      <c r="X77" s="7" t="n"/>
      <c r="Y77" s="22" t="n"/>
    </row>
    <row r="78" ht="94.5" customHeight="1" s="1">
      <c r="A78" s="200" t="n">
        <v>62</v>
      </c>
      <c r="B78" s="385" t="inlineStr">
        <is>
          <t>项目管理费</t>
        </is>
      </c>
      <c r="C78" s="385" t="inlineStr">
        <is>
          <t>项目管理费</t>
        </is>
      </c>
      <c r="D78" s="385" t="inlineStr">
        <is>
          <t>项目管理费</t>
        </is>
      </c>
      <c r="E78" s="385" t="inlineStr">
        <is>
          <t>乡村振兴示范点规划设计费用、项目招投标前期相关费用</t>
        </is>
      </c>
      <c r="F78" s="200" t="inlineStr">
        <is>
          <t>全县10个乡（镇、街道）及县直相关部门</t>
        </is>
      </c>
      <c r="G78" s="200" t="inlineStr">
        <is>
          <t>全县10个乡（镇、街道）及县直相关部门</t>
        </is>
      </c>
      <c r="H78" s="200" t="inlineStr">
        <is>
          <t>新建</t>
        </is>
      </c>
      <c r="I78" s="385" t="inlineStr">
        <is>
          <t>建设内容：乡村振兴示范点规划设计费、项目招投标前期相关费用、项目勘验设计审计监理等与项目管理发生的相关费用</t>
        </is>
      </c>
      <c r="J78" s="584" t="n">
        <v>200</v>
      </c>
      <c r="K78" s="584" t="n">
        <v>200</v>
      </c>
      <c r="L78" s="584" t="n">
        <v>0</v>
      </c>
      <c r="M78" s="584" t="n">
        <v>0</v>
      </c>
      <c r="N78" s="385" t="inlineStr">
        <is>
          <t>确保5个规划方案顺利完成，确保2025年5个示范点建设顺利完成，确保项目设计、招投标、实施、监督、检查验收、审计、监理等工作的顺利推进，确保2025年51个项目按质按量完成建设任务。</t>
        </is>
      </c>
      <c r="O78" s="380" t="inlineStr">
        <is>
          <t>带动产业发展、务工就业等</t>
        </is>
      </c>
      <c r="P78" s="200" t="n">
        <v>5600</v>
      </c>
      <c r="Q78" s="200" t="inlineStr">
        <is>
          <t>否</t>
        </is>
      </c>
      <c r="R78" s="200" t="inlineStr">
        <is>
          <t>否</t>
        </is>
      </c>
      <c r="S78" s="200" t="inlineStr">
        <is>
          <t>否</t>
        </is>
      </c>
      <c r="T78" s="200" t="inlineStr">
        <is>
          <t>师宗县农业农村局</t>
        </is>
      </c>
      <c r="U78" s="200" t="inlineStr">
        <is>
          <t>师宗县农业农村局</t>
        </is>
      </c>
      <c r="V78" s="200" t="inlineStr">
        <is>
          <t>是</t>
        </is>
      </c>
      <c r="W78" s="426" t="n">
        <v>46023</v>
      </c>
      <c r="X78" s="426" t="n">
        <v>46387</v>
      </c>
      <c r="Y78" s="200" t="n"/>
    </row>
    <row r="79" ht="15" customHeight="1" s="1">
      <c r="A79" s="200" t="n"/>
      <c r="B79" s="385" t="n"/>
      <c r="C79" s="385" t="n"/>
      <c r="D79" s="385" t="n"/>
      <c r="E79" s="385" t="n"/>
      <c r="F79" s="385" t="n"/>
      <c r="G79" s="200" t="n"/>
      <c r="H79" s="200" t="n"/>
      <c r="I79" s="385" t="n"/>
      <c r="J79" s="586" t="n"/>
      <c r="K79" s="586" t="n"/>
      <c r="L79" s="586" t="n"/>
      <c r="M79" s="586" t="n"/>
      <c r="N79" s="385" t="n"/>
      <c r="O79" s="385" t="n"/>
      <c r="P79" s="200" t="n"/>
      <c r="Q79" s="200" t="n"/>
      <c r="R79" s="200" t="n"/>
      <c r="S79" s="200" t="n"/>
      <c r="T79" s="385" t="n"/>
      <c r="U79" s="385" t="n"/>
      <c r="V79" s="200" t="n"/>
      <c r="W79" s="385" t="n"/>
      <c r="X79" s="385" t="n"/>
      <c r="Y79" s="385" t="n"/>
    </row>
    <row r="80" ht="14.25" customHeight="1" s="1">
      <c r="A80" s="394" t="inlineStr">
        <is>
          <t>八、其他项目小计</t>
        </is>
      </c>
      <c r="B80" s="7" t="n"/>
      <c r="C80" s="7" t="n"/>
      <c r="D80" s="7" t="n"/>
      <c r="E80" s="7" t="n"/>
      <c r="F80" s="7" t="n"/>
      <c r="G80" s="7" t="n"/>
      <c r="H80" s="7" t="n"/>
      <c r="I80" s="22" t="n"/>
      <c r="J80" s="579" t="n">
        <v>0</v>
      </c>
      <c r="K80" s="579" t="n">
        <v>0</v>
      </c>
      <c r="L80" s="579" t="n">
        <v>0</v>
      </c>
      <c r="M80" s="579" t="n">
        <v>0</v>
      </c>
      <c r="N80" s="394" t="n"/>
      <c r="O80" s="7" t="n"/>
      <c r="P80" s="7" t="n"/>
      <c r="Q80" s="7" t="n"/>
      <c r="R80" s="7" t="n"/>
      <c r="S80" s="7" t="n"/>
      <c r="T80" s="7" t="n"/>
      <c r="U80" s="7" t="n"/>
      <c r="V80" s="7" t="n"/>
      <c r="W80" s="7" t="n"/>
      <c r="X80" s="7" t="n"/>
      <c r="Y80" s="22" t="n"/>
    </row>
    <row r="81" ht="15" customHeight="1" s="1">
      <c r="A81" s="200" t="n"/>
      <c r="B81" s="385" t="n"/>
      <c r="C81" s="385" t="n"/>
      <c r="D81" s="385" t="n"/>
      <c r="E81" s="385" t="n"/>
      <c r="F81" s="385" t="n"/>
      <c r="G81" s="200" t="n"/>
      <c r="H81" s="200" t="n"/>
      <c r="I81" s="385" t="n"/>
      <c r="J81" s="586" t="n"/>
      <c r="K81" s="586" t="n"/>
      <c r="L81" s="586" t="n"/>
      <c r="M81" s="586" t="n"/>
      <c r="N81" s="385" t="n"/>
      <c r="O81" s="385" t="n"/>
      <c r="P81" s="200" t="n"/>
      <c r="Q81" s="200" t="n"/>
      <c r="R81" s="200" t="n"/>
      <c r="S81" s="200" t="n"/>
      <c r="T81" s="385" t="n"/>
      <c r="U81" s="385" t="n"/>
      <c r="V81" s="200" t="n"/>
      <c r="W81" s="385" t="n"/>
      <c r="X81" s="385" t="n"/>
      <c r="Y81" s="385" t="n"/>
    </row>
    <row r="82" ht="15" customHeight="1" s="1">
      <c r="A82" s="200" t="n"/>
      <c r="B82" s="385" t="n"/>
      <c r="C82" s="385" t="n"/>
      <c r="D82" s="385" t="n"/>
      <c r="E82" s="385" t="n"/>
      <c r="F82" s="385" t="n"/>
      <c r="G82" s="200" t="n"/>
      <c r="H82" s="200" t="n"/>
      <c r="I82" s="385" t="n"/>
      <c r="J82" s="586" t="n"/>
      <c r="K82" s="586" t="n"/>
      <c r="L82" s="586" t="n"/>
      <c r="M82" s="586" t="n"/>
      <c r="N82" s="385" t="n"/>
      <c r="O82" s="385" t="n"/>
      <c r="P82" s="200" t="n"/>
      <c r="Q82" s="200" t="n"/>
      <c r="R82" s="200" t="n"/>
      <c r="S82" s="200" t="n"/>
      <c r="T82" s="385" t="n"/>
      <c r="U82" s="385" t="n"/>
      <c r="V82" s="200" t="n"/>
      <c r="W82" s="385" t="n"/>
      <c r="X82" s="385" t="n"/>
      <c r="Y82" s="385" t="n"/>
    </row>
  </sheetData>
  <mergeCells count="44">
    <mergeCell ref="N77:Y77"/>
    <mergeCell ref="A2:A4"/>
    <mergeCell ref="N71:Y71"/>
    <mergeCell ref="C2:C4"/>
    <mergeCell ref="T2:T4"/>
    <mergeCell ref="K3:L3"/>
    <mergeCell ref="A80:I80"/>
    <mergeCell ref="F3:F4"/>
    <mergeCell ref="W2:W4"/>
    <mergeCell ref="O2:O4"/>
    <mergeCell ref="J2:M2"/>
    <mergeCell ref="N61:Y61"/>
    <mergeCell ref="Q2:Q4"/>
    <mergeCell ref="A74:I74"/>
    <mergeCell ref="A57:I57"/>
    <mergeCell ref="A71:I71"/>
    <mergeCell ref="A5:I5"/>
    <mergeCell ref="G3:G4"/>
    <mergeCell ref="M3:M4"/>
    <mergeCell ref="N57:Y57"/>
    <mergeCell ref="V2:V4"/>
    <mergeCell ref="R2:R4"/>
    <mergeCell ref="X2:X4"/>
    <mergeCell ref="I2:I4"/>
    <mergeCell ref="F2:G2"/>
    <mergeCell ref="U2:U4"/>
    <mergeCell ref="A63:I63"/>
    <mergeCell ref="N6:Y6"/>
    <mergeCell ref="N74:Y74"/>
    <mergeCell ref="N80:Y80"/>
    <mergeCell ref="J3:J4"/>
    <mergeCell ref="A77:I77"/>
    <mergeCell ref="B2:B4"/>
    <mergeCell ref="S2:S4"/>
    <mergeCell ref="D2:D4"/>
    <mergeCell ref="P2:P4"/>
    <mergeCell ref="N63:Y63"/>
    <mergeCell ref="H2:H4"/>
    <mergeCell ref="N2:N4"/>
    <mergeCell ref="Y2:Y4"/>
    <mergeCell ref="A61:I61"/>
    <mergeCell ref="A6:I6"/>
    <mergeCell ref="A1:U1"/>
    <mergeCell ref="E2:E4"/>
  </mergeCells>
  <dataValidations count="1">
    <dataValidation sqref="B13:B19" showDropDown="0" showInputMessage="1" showErrorMessage="1" allowBlank="0" type="list">
      <formula1>"产业发展,基础设施建设"</formula1>
    </dataValidation>
  </dataValidations>
  <pageMargins left="0.75" right="0.75" top="1" bottom="1" header="0.5" footer="0.5"/>
  <pageSetup orientation="portrait" paperSize="9"/>
</worksheet>
</file>

<file path=xl/worksheets/sheet4.xml><?xml version="1.0" encoding="utf-8"?>
<worksheet xmlns="http://schemas.openxmlformats.org/spreadsheetml/2006/main">
  <sheetPr>
    <outlinePr summaryBelow="1" summaryRight="1"/>
    <pageSetUpPr/>
  </sheetPr>
  <dimension ref="A1:Y133"/>
  <sheetViews>
    <sheetView topLeftCell="A79" workbookViewId="0">
      <selection activeCell="N80" sqref="N80"/>
    </sheetView>
  </sheetViews>
  <sheetFormatPr baseColWidth="8" defaultColWidth="9" defaultRowHeight="13.5"/>
  <cols>
    <col width="30.75" customWidth="1" style="1" min="9" max="9"/>
    <col width="16.375" customWidth="1" style="1" min="14" max="14"/>
  </cols>
  <sheetData>
    <row r="1" ht="52" customHeight="1" s="1">
      <c r="A1" s="345" t="inlineStr">
        <is>
          <t>罗平县2026年度巩固拓展脱贫攻坚成果和乡村振兴项目库申报表（县/乡/村）</t>
        </is>
      </c>
    </row>
    <row r="2" ht="14.25" customHeight="1" s="1">
      <c r="A2" s="346" t="inlineStr">
        <is>
          <t>序号</t>
        </is>
      </c>
      <c r="B2" s="346" t="inlineStr">
        <is>
          <t>项目类型</t>
        </is>
      </c>
      <c r="C2" s="346" t="inlineStr">
        <is>
          <t>二级项目类型</t>
        </is>
      </c>
      <c r="D2" s="346" t="inlineStr">
        <is>
          <t>项目子类型</t>
        </is>
      </c>
      <c r="E2" s="346" t="inlineStr">
        <is>
          <t>项目名称</t>
        </is>
      </c>
      <c r="F2" s="346" t="inlineStr">
        <is>
          <t>项目地点</t>
        </is>
      </c>
      <c r="G2" s="22" t="n"/>
      <c r="H2" s="346" t="inlineStr">
        <is>
          <t>建设
性质</t>
        </is>
      </c>
      <c r="I2" s="346" t="inlineStr">
        <is>
          <t>项目概要及建设主要内容</t>
        </is>
      </c>
      <c r="J2" s="589" t="inlineStr">
        <is>
          <t>项目概算总投资（万元）</t>
        </is>
      </c>
      <c r="K2" s="7" t="n"/>
      <c r="L2" s="7" t="n"/>
      <c r="M2" s="22" t="n"/>
      <c r="N2" s="346" t="inlineStr">
        <is>
          <t>项目绩效目标
（总体目标）</t>
        </is>
      </c>
      <c r="O2" s="346" t="inlineStr">
        <is>
          <t>联农带农机制</t>
        </is>
      </c>
      <c r="P2" s="346" t="inlineStr">
        <is>
          <t>预计受益人数</t>
        </is>
      </c>
      <c r="Q2" s="346" t="inlineStr">
        <is>
          <t>是否到户项目</t>
        </is>
      </c>
      <c r="R2" s="346" t="inlineStr">
        <is>
          <t>是否易地搬迁后扶项目</t>
        </is>
      </c>
      <c r="S2" s="346" t="inlineStr">
        <is>
          <t>是否劳动密集型产业</t>
        </is>
      </c>
      <c r="T2" s="346" t="inlineStr">
        <is>
          <t>项目主管部门</t>
        </is>
      </c>
      <c r="U2" s="346" t="inlineStr">
        <is>
          <t>项目实施单位</t>
        </is>
      </c>
      <c r="V2" s="346" t="inlineStr">
        <is>
          <t>是否纳入年度实施计划</t>
        </is>
      </c>
      <c r="W2" s="346" t="inlineStr">
        <is>
          <t>项目计划开工时间</t>
        </is>
      </c>
      <c r="X2" s="346" t="inlineStr">
        <is>
          <t>项目计划完工时间</t>
        </is>
      </c>
      <c r="Y2" s="346" t="inlineStr">
        <is>
          <t>备注</t>
        </is>
      </c>
    </row>
    <row r="3" ht="14.25" customHeight="1" s="1">
      <c r="A3" s="4" t="n"/>
      <c r="B3" s="4" t="n"/>
      <c r="C3" s="4" t="n"/>
      <c r="D3" s="4" t="n"/>
      <c r="E3" s="4" t="n"/>
      <c r="F3" s="346" t="inlineStr">
        <is>
          <t>乡（镇）</t>
        </is>
      </c>
      <c r="G3" s="346" t="inlineStr">
        <is>
          <t>村（社区）</t>
        </is>
      </c>
      <c r="H3" s="4" t="n"/>
      <c r="I3" s="4" t="n"/>
      <c r="J3" s="589" t="inlineStr">
        <is>
          <t>小计</t>
        </is>
      </c>
      <c r="K3" s="589" t="inlineStr">
        <is>
          <t>财政衔接资金</t>
        </is>
      </c>
      <c r="L3" s="22" t="n"/>
      <c r="M3" s="589" t="inlineStr">
        <is>
          <t>其他
资金</t>
        </is>
      </c>
      <c r="N3" s="4" t="n"/>
      <c r="O3" s="4" t="n"/>
      <c r="P3" s="4" t="n"/>
      <c r="Q3" s="4" t="n"/>
      <c r="R3" s="4" t="n"/>
      <c r="S3" s="4" t="n"/>
      <c r="T3" s="4" t="n"/>
      <c r="U3" s="4" t="n"/>
      <c r="V3" s="4" t="n"/>
      <c r="W3" s="4" t="n"/>
      <c r="X3" s="4" t="n"/>
      <c r="Y3" s="4" t="n"/>
    </row>
    <row r="4" ht="27.75" customHeight="1" s="1">
      <c r="A4" s="5" t="n"/>
      <c r="B4" s="5" t="n"/>
      <c r="C4" s="5" t="n"/>
      <c r="D4" s="5" t="n"/>
      <c r="E4" s="5" t="n"/>
      <c r="F4" s="5" t="n"/>
      <c r="G4" s="5" t="n"/>
      <c r="H4" s="5" t="n"/>
      <c r="I4" s="5" t="n"/>
      <c r="J4" s="5" t="n"/>
      <c r="K4" s="589" t="inlineStr">
        <is>
          <t>中央
资金</t>
        </is>
      </c>
      <c r="L4" s="589" t="inlineStr">
        <is>
          <t>省级
资金</t>
        </is>
      </c>
      <c r="M4" s="5" t="n"/>
      <c r="N4" s="5" t="n"/>
      <c r="O4" s="5" t="n"/>
      <c r="P4" s="5" t="n"/>
      <c r="Q4" s="5" t="n"/>
      <c r="R4" s="5" t="n"/>
      <c r="S4" s="5" t="n"/>
      <c r="T4" s="5" t="n"/>
      <c r="U4" s="5" t="n"/>
      <c r="V4" s="5" t="n"/>
      <c r="W4" s="5" t="n"/>
      <c r="X4" s="5" t="n"/>
      <c r="Y4" s="5" t="n"/>
    </row>
    <row r="5">
      <c r="A5" s="8" t="inlineStr">
        <is>
          <t>合计</t>
        </is>
      </c>
      <c r="B5" s="7" t="n"/>
      <c r="C5" s="7" t="n"/>
      <c r="D5" s="7" t="n"/>
      <c r="E5" s="7" t="n"/>
      <c r="F5" s="7" t="n"/>
      <c r="G5" s="7" t="n"/>
      <c r="H5" s="7" t="n"/>
      <c r="I5" s="22" t="n"/>
      <c r="J5" s="590">
        <f>J6+J69+J72+J125+J127+J129+J130+J132</f>
        <v/>
      </c>
      <c r="K5" s="590">
        <f>K6+K69+K72+K125+K127+K129+K130+K132</f>
        <v/>
      </c>
      <c r="L5" s="590">
        <f>L6+L69+L72+L125+L127+L129+L130+L132</f>
        <v/>
      </c>
      <c r="M5" s="590">
        <f>M6+M69+M72+M125+M127+M129+M130+M132</f>
        <v/>
      </c>
      <c r="N5" s="6" t="n"/>
      <c r="O5" s="6" t="n"/>
      <c r="P5" s="6" t="n"/>
      <c r="Q5" s="6" t="n"/>
      <c r="R5" s="6" t="n"/>
      <c r="S5" s="6" t="n"/>
      <c r="T5" s="6" t="n"/>
      <c r="U5" s="6" t="n"/>
      <c r="V5" s="6" t="n"/>
      <c r="W5" s="6" t="n"/>
      <c r="X5" s="6" t="n"/>
      <c r="Y5" s="361" t="n"/>
    </row>
    <row r="6">
      <c r="A6" s="8" t="inlineStr">
        <is>
          <t>一、产业项目小计</t>
        </is>
      </c>
      <c r="B6" s="7" t="n"/>
      <c r="C6" s="7" t="n"/>
      <c r="D6" s="7" t="n"/>
      <c r="E6" s="7" t="n"/>
      <c r="F6" s="7" t="n"/>
      <c r="G6" s="7" t="n"/>
      <c r="H6" s="7" t="n"/>
      <c r="I6" s="22" t="n"/>
      <c r="J6" s="590">
        <f>SUM(J7:J68)</f>
        <v/>
      </c>
      <c r="K6" s="590">
        <f>SUM(K7:K68)</f>
        <v/>
      </c>
      <c r="L6" s="590">
        <f>SUM(L7:L68)</f>
        <v/>
      </c>
      <c r="M6" s="590">
        <f>SUM(M7:M68)</f>
        <v/>
      </c>
      <c r="N6" s="6" t="n"/>
      <c r="O6" s="7" t="n"/>
      <c r="P6" s="7" t="n"/>
      <c r="Q6" s="7" t="n"/>
      <c r="R6" s="7" t="n"/>
      <c r="S6" s="7" t="n"/>
      <c r="T6" s="7" t="n"/>
      <c r="U6" s="7" t="n"/>
      <c r="V6" s="7" t="n"/>
      <c r="W6" s="7" t="n"/>
      <c r="X6" s="7" t="n"/>
      <c r="Y6" s="22" t="n"/>
    </row>
    <row r="7" ht="48" customHeight="1" s="1">
      <c r="A7" s="9" t="n">
        <v>1</v>
      </c>
      <c r="B7" s="9" t="inlineStr">
        <is>
          <t>产业发展</t>
        </is>
      </c>
      <c r="C7" s="9" t="inlineStr">
        <is>
          <t>金融保险配套项目</t>
        </is>
      </c>
      <c r="D7" s="9" t="inlineStr">
        <is>
          <t>小额贷款贴息</t>
        </is>
      </c>
      <c r="E7" s="9" t="inlineStr">
        <is>
          <t>小额贷款贴息</t>
        </is>
      </c>
      <c r="F7" s="9" t="inlineStr">
        <is>
          <t>全县</t>
        </is>
      </c>
      <c r="G7" s="9" t="n"/>
      <c r="H7" s="9" t="inlineStr">
        <is>
          <t>新建</t>
        </is>
      </c>
      <c r="I7" s="9" t="inlineStr">
        <is>
          <t>用于脱贫人口（含监测对象）小额信贷贴息项目，贴息时间为2026年1至4季度。</t>
        </is>
      </c>
      <c r="J7" s="591" t="n">
        <v>130</v>
      </c>
      <c r="K7" s="591" t="n">
        <v>130</v>
      </c>
      <c r="L7" s="591" t="n"/>
      <c r="M7" s="591" t="n"/>
      <c r="N7" s="591" t="inlineStr">
        <is>
          <t>通过贴息，降低1000户脱贫户（监测户）利息支出，有效降低返贫风险。</t>
        </is>
      </c>
      <c r="O7" s="9" t="inlineStr">
        <is>
          <t>带动贫困户发展产业</t>
        </is>
      </c>
      <c r="P7" s="9" t="n">
        <v>3200</v>
      </c>
      <c r="Q7" s="9" t="inlineStr">
        <is>
          <t>是</t>
        </is>
      </c>
      <c r="R7" s="9" t="inlineStr">
        <is>
          <t>否</t>
        </is>
      </c>
      <c r="S7" s="9" t="inlineStr">
        <is>
          <t>否</t>
        </is>
      </c>
      <c r="T7" s="9" t="inlineStr">
        <is>
          <t>罗平县农业农村局</t>
        </is>
      </c>
      <c r="U7" s="9" t="inlineStr">
        <is>
          <t>罗平县农业农村局</t>
        </is>
      </c>
      <c r="V7" s="9" t="inlineStr">
        <is>
          <t>是</t>
        </is>
      </c>
      <c r="W7" s="9" t="n">
        <v>2026.1</v>
      </c>
      <c r="X7" s="9" t="n">
        <v>2026.12</v>
      </c>
      <c r="Y7" s="9" t="n"/>
    </row>
    <row r="8" ht="96" customHeight="1" s="1">
      <c r="A8" s="9" t="n">
        <v>2</v>
      </c>
      <c r="B8" s="9" t="inlineStr">
        <is>
          <t>产业发展</t>
        </is>
      </c>
      <c r="C8" s="9" t="inlineStr">
        <is>
          <t>生产项目</t>
        </is>
      </c>
      <c r="D8" s="9" t="inlineStr">
        <is>
          <t>种植业基地</t>
        </is>
      </c>
      <c r="E8" s="9" t="inlineStr">
        <is>
          <t>支持联农带农经营主体奖补</t>
        </is>
      </c>
      <c r="F8" s="9" t="inlineStr">
        <is>
          <t>全县</t>
        </is>
      </c>
      <c r="G8" s="9" t="n"/>
      <c r="H8" s="9" t="inlineStr">
        <is>
          <t>新建</t>
        </is>
      </c>
      <c r="I8" s="9" t="inlineStr">
        <is>
          <t>对在罗平县内注册、投资、运营并符合要求的农业企业、农民专业合作社、种养大户、家庭农场、农业社会化服务组织等经营主体，通过各种方式带动脱贫户和监测对象增收，根据实际带动情况进行奖补。</t>
        </is>
      </c>
      <c r="J8" s="591" t="n">
        <v>200</v>
      </c>
      <c r="K8" s="591" t="n">
        <v>200</v>
      </c>
      <c r="L8" s="591" t="n"/>
      <c r="M8" s="591" t="n"/>
      <c r="N8" s="9" t="inlineStr">
        <is>
          <t>单个奖补主体带动农户不低于30户，其中脱贫户和监测对象不低于10户。</t>
        </is>
      </c>
      <c r="O8" s="9" t="inlineStr">
        <is>
          <t>土地流转、吸纳就业、生产托管、订单收购、收益分红、带动村集体经济增收等方式。</t>
        </is>
      </c>
      <c r="P8" s="9" t="n">
        <v>10000</v>
      </c>
      <c r="Q8" s="9" t="inlineStr">
        <is>
          <t>否</t>
        </is>
      </c>
      <c r="R8" s="9" t="inlineStr">
        <is>
          <t>否</t>
        </is>
      </c>
      <c r="S8" s="9" t="inlineStr">
        <is>
          <t>否</t>
        </is>
      </c>
      <c r="T8" s="9" t="inlineStr">
        <is>
          <t>罗平县农业农村局</t>
        </is>
      </c>
      <c r="U8" s="9" t="inlineStr">
        <is>
          <t>罗平县农业农村局</t>
        </is>
      </c>
      <c r="V8" s="9" t="inlineStr">
        <is>
          <t>是</t>
        </is>
      </c>
      <c r="W8" s="9" t="n">
        <v>2026.1</v>
      </c>
      <c r="X8" s="9" t="n">
        <v>2026.12</v>
      </c>
      <c r="Y8" s="9" t="n"/>
    </row>
    <row r="9" ht="48" customHeight="1" s="1">
      <c r="A9" s="9" t="n">
        <v>3</v>
      </c>
      <c r="B9" s="9" t="inlineStr">
        <is>
          <t>产业发展</t>
        </is>
      </c>
      <c r="C9" s="9" t="inlineStr">
        <is>
          <t>生产项目</t>
        </is>
      </c>
      <c r="D9" s="9" t="inlineStr">
        <is>
          <t>种植业基地</t>
        </is>
      </c>
      <c r="E9" s="9" t="inlineStr">
        <is>
          <t>农业经营主体培育</t>
        </is>
      </c>
      <c r="F9" s="9" t="inlineStr">
        <is>
          <t>全县</t>
        </is>
      </c>
      <c r="G9" s="9" t="n"/>
      <c r="H9" s="9" t="inlineStr">
        <is>
          <t>新建</t>
        </is>
      </c>
      <c r="I9" s="9" t="inlineStr">
        <is>
          <t>对2025-2026年新认定的国家级、省级、市级龙头企业分别按30万元、15万元、3万元的标准给予奖补。</t>
        </is>
      </c>
      <c r="J9" s="591" t="n">
        <v>150</v>
      </c>
      <c r="K9" s="591" t="n">
        <v>150</v>
      </c>
      <c r="L9" s="591" t="n"/>
      <c r="M9" s="591" t="n"/>
      <c r="N9" s="9" t="inlineStr">
        <is>
          <t>2025-2026年新增省级龙头企业8户，市级13户，带动农户增收8000户以上。</t>
        </is>
      </c>
      <c r="O9" s="9" t="inlineStr">
        <is>
          <t>解决农村劳动力就业</t>
        </is>
      </c>
      <c r="P9" s="9" t="n">
        <v>2000</v>
      </c>
      <c r="Q9" s="9" t="inlineStr">
        <is>
          <t>否</t>
        </is>
      </c>
      <c r="R9" s="9" t="inlineStr">
        <is>
          <t>否</t>
        </is>
      </c>
      <c r="S9" s="9" t="inlineStr">
        <is>
          <t>否</t>
        </is>
      </c>
      <c r="T9" s="9" t="inlineStr">
        <is>
          <t>罗平县农业农村局</t>
        </is>
      </c>
      <c r="U9" s="9" t="inlineStr">
        <is>
          <t>罗平县农业农村局</t>
        </is>
      </c>
      <c r="V9" s="9" t="inlineStr">
        <is>
          <t>是</t>
        </is>
      </c>
      <c r="W9" s="9" t="n">
        <v>2026.1</v>
      </c>
      <c r="X9" s="9" t="n">
        <v>2026.12</v>
      </c>
      <c r="Y9" s="9" t="n"/>
    </row>
    <row r="10" ht="204" customHeight="1" s="1">
      <c r="A10" s="9" t="n">
        <v>4</v>
      </c>
      <c r="B10" s="9" t="inlineStr">
        <is>
          <t>产业发展</t>
        </is>
      </c>
      <c r="C10" s="9" t="inlineStr">
        <is>
          <t>生产项目</t>
        </is>
      </c>
      <c r="D10" s="9" t="inlineStr">
        <is>
          <t>养殖业基地</t>
        </is>
      </c>
      <c r="E10" s="9" t="inlineStr">
        <is>
          <t>肉牛养殖一次性奖补</t>
        </is>
      </c>
      <c r="F10" s="9" t="inlineStr">
        <is>
          <t>全县</t>
        </is>
      </c>
      <c r="G10" s="9" t="n"/>
      <c r="H10" s="9" t="inlineStr">
        <is>
          <t>新建</t>
        </is>
      </c>
      <c r="I10" s="9" t="inlineStr">
        <is>
          <t>对全县范围内从事肉牛养殖的脱贫户及监测户，2026年出栏饲养期，超过一年的肉牛（含黄牛、水牛、母牛），给予脱贫户每头一次性奖补 1000 元，给予监测户每头一次性奖补 1500 元；对饲养的能繁母牛（2026年新生犊牛且已饲养超过三个月），采取“见犊补母”的方式，给予脱贫户或监测户每头母牛一次性奖补 500 元。两项政策监测户、脱贫户每户每年补贴合计最高分别不超过10000 元和 6000 元。对于未享受过饲草料补助的脱贫户和监测户中的肉牛养殖户，对种植全株青贮玉米、苜蓿等优质牧草的按照每亩 100 元的标准，对制作成裹装或袋装黄贮、青贮的按照每吨100 元的标准，给予单户每年合计最高不超过 2000 元的的饲草料补贴。</t>
        </is>
      </c>
      <c r="J10" s="591" t="n">
        <v>150</v>
      </c>
      <c r="K10" s="591" t="n"/>
      <c r="L10" s="591" t="n">
        <v>150</v>
      </c>
      <c r="M10" s="591" t="n"/>
      <c r="N10" s="591" t="inlineStr">
        <is>
          <t>通过对脱贫户和监测户肉牛养殖一次性奖补，提高脱贫户和监测户肉牛养殖积极性，增加收入，</t>
        </is>
      </c>
      <c r="O10" s="591" t="inlineStr">
        <is>
          <t>产业增收</t>
        </is>
      </c>
      <c r="P10" s="591" t="n">
        <v>12000</v>
      </c>
      <c r="Q10" s="591" t="inlineStr">
        <is>
          <t>是</t>
        </is>
      </c>
      <c r="R10" s="591" t="inlineStr">
        <is>
          <t>否</t>
        </is>
      </c>
      <c r="S10" s="591" t="inlineStr">
        <is>
          <t>否</t>
        </is>
      </c>
      <c r="T10" s="9" t="inlineStr">
        <is>
          <t>罗平县农业农村局</t>
        </is>
      </c>
      <c r="U10" s="9" t="inlineStr">
        <is>
          <t>罗平县农业农村局</t>
        </is>
      </c>
      <c r="V10" s="9" t="inlineStr">
        <is>
          <t>是</t>
        </is>
      </c>
      <c r="W10" s="9" t="n">
        <v>2026.1</v>
      </c>
      <c r="X10" s="9" t="n">
        <v>2026.12</v>
      </c>
      <c r="Y10" s="9" t="n"/>
    </row>
    <row r="11" ht="132" customHeight="1" s="1">
      <c r="A11" s="9" t="n">
        <v>5</v>
      </c>
      <c r="B11" s="9" t="inlineStr">
        <is>
          <t>产业发展</t>
        </is>
      </c>
      <c r="C11" s="9" t="inlineStr">
        <is>
          <t>新型农村集体经济发展项目</t>
        </is>
      </c>
      <c r="D11" s="9" t="inlineStr">
        <is>
          <t>新型农村集体经济发展项目</t>
        </is>
      </c>
      <c r="E11" s="9" t="inlineStr">
        <is>
          <t>新型农村集体经济发展项目</t>
        </is>
      </c>
      <c r="F11" s="9" t="inlineStr">
        <is>
          <t>全县</t>
        </is>
      </c>
      <c r="G11" s="9" t="n"/>
      <c r="H11" s="9" t="inlineStr">
        <is>
          <t>新建</t>
        </is>
      </c>
      <c r="I11" s="9" t="inlineStr">
        <is>
          <t>新型农村集体经济发展项目</t>
        </is>
      </c>
      <c r="J11" s="591" t="n">
        <v>500</v>
      </c>
      <c r="K11" s="591" t="n">
        <v>300</v>
      </c>
      <c r="L11" s="591" t="n">
        <v>200</v>
      </c>
      <c r="M11" s="591" t="n"/>
      <c r="N11" s="9" t="inlineStr">
        <is>
          <t>扶持村级集体经济项目发展，确保 15个村（社区）享受项目福利。</t>
        </is>
      </c>
      <c r="O11" s="9" t="inlineStr">
        <is>
          <t>收益率 5%，带动增加村集体收入52.5万元，受益农户人数约500人，受益脱贫人口和监测对象人口数20人。</t>
        </is>
      </c>
      <c r="P11" s="9" t="n">
        <v>500</v>
      </c>
      <c r="Q11" s="9" t="inlineStr">
        <is>
          <t>否</t>
        </is>
      </c>
      <c r="R11" s="9" t="inlineStr">
        <is>
          <t>否</t>
        </is>
      </c>
      <c r="S11" s="9" t="inlineStr">
        <is>
          <t>否</t>
        </is>
      </c>
      <c r="T11" s="9" t="inlineStr">
        <is>
          <t>罗平县委组织部</t>
        </is>
      </c>
      <c r="U11" s="9" t="inlineStr">
        <is>
          <t>罗平县委组织部</t>
        </is>
      </c>
      <c r="V11" s="9" t="inlineStr">
        <is>
          <t>是</t>
        </is>
      </c>
      <c r="W11" s="9" t="n">
        <v>2026.1</v>
      </c>
      <c r="X11" s="9" t="n">
        <v>2026.12</v>
      </c>
      <c r="Y11" s="9" t="n"/>
    </row>
    <row r="12" ht="288" customHeight="1" s="1">
      <c r="A12" s="9" t="n">
        <v>6</v>
      </c>
      <c r="B12" s="9" t="inlineStr">
        <is>
          <t>产业发展</t>
        </is>
      </c>
      <c r="C12" s="9" t="inlineStr">
        <is>
          <t>产业服务支撑项目</t>
        </is>
      </c>
      <c r="D12" s="9" t="inlineStr">
        <is>
          <t>科技服务</t>
        </is>
      </c>
      <c r="E12" s="350" t="inlineStr">
        <is>
          <t>2026年罗平县高原特色农业气象监测站点建设项目</t>
        </is>
      </c>
      <c r="F12" s="9" t="inlineStr">
        <is>
          <t>全县</t>
        </is>
      </c>
      <c r="G12" s="9" t="inlineStr">
        <is>
          <t>50个村（社区）</t>
        </is>
      </c>
      <c r="H12" s="9" t="inlineStr">
        <is>
          <t>新建</t>
        </is>
      </c>
      <c r="I12" s="9" t="inlineStr">
        <is>
          <t>在农村地区建设50套气象监测站，覆盖乡镇及重点农业区域的自动气象监测站网络，建设内容包括采购并安装能实时监测温度、湿度、降雨、风速、风向及土壤墒情等要素的标准化站点，补齐乡村气象监测短板。</t>
        </is>
      </c>
      <c r="J12" s="591" t="n">
        <v>200</v>
      </c>
      <c r="K12" s="591" t="n"/>
      <c r="L12" s="591" t="n">
        <v>200</v>
      </c>
      <c r="M12" s="591" t="n"/>
      <c r="N12" s="9" t="inlineStr">
        <is>
          <t>构建精准、高效的乡村农业气象监测与服务系统，通过提升本地化、精细化监测预警能力，显著延长灾害预警提前量，有效减少因气象灾害造成的农业损失与人员伤亡，并通过精准气象信息服务指导农业生产节本增效，最终为保障粮食安全、促进农民增收和乡村振兴提供坚实的气象支撑。</t>
        </is>
      </c>
      <c r="O12" s="9" t="inlineStr">
        <is>
          <t>通过建立网格制气象监测网络，确保农民深度参与和受益：在信息共享上利用多种渠道确保预警信息无障碍直达农户，对接新型农业经营主体提供定制化服务，将数据转化为指导生产、规避风险的实际行动，最终形成农民能参与、信息能收到、生产能运用的良性循环。</t>
        </is>
      </c>
      <c r="P12" s="9" t="n">
        <v>80000</v>
      </c>
      <c r="Q12" s="9" t="inlineStr">
        <is>
          <t>否</t>
        </is>
      </c>
      <c r="R12" s="9" t="inlineStr">
        <is>
          <t>否</t>
        </is>
      </c>
      <c r="S12" s="9" t="inlineStr">
        <is>
          <t>否</t>
        </is>
      </c>
      <c r="T12" s="9" t="inlineStr">
        <is>
          <t>罗平县农业农村局</t>
        </is>
      </c>
      <c r="U12" s="9" t="inlineStr">
        <is>
          <t>罗平县气象局</t>
        </is>
      </c>
      <c r="V12" s="9" t="inlineStr">
        <is>
          <t>是</t>
        </is>
      </c>
      <c r="W12" s="9" t="n">
        <v>2026.1</v>
      </c>
      <c r="X12" s="9" t="n">
        <v>2026.12</v>
      </c>
      <c r="Y12" s="9" t="n"/>
    </row>
    <row r="13" ht="409.5" customHeight="1" s="1">
      <c r="A13" s="9" t="n">
        <v>7</v>
      </c>
      <c r="B13" s="9" t="inlineStr">
        <is>
          <t>产业发展</t>
        </is>
      </c>
      <c r="C13" s="9" t="inlineStr">
        <is>
          <t>产业发展</t>
        </is>
      </c>
      <c r="D13" s="9" t="inlineStr">
        <is>
          <t>种植业</t>
        </is>
      </c>
      <c r="E13" s="9" t="inlineStr">
        <is>
          <t>2026年土壤熏蒸消毒防控小黄姜土传病害示范推广项目</t>
        </is>
      </c>
      <c r="F13" s="9" t="inlineStr">
        <is>
          <t>全县</t>
        </is>
      </c>
      <c r="G13" s="9" t="n"/>
      <c r="H13" s="9" t="inlineStr">
        <is>
          <t>新建</t>
        </is>
      </c>
      <c r="I13" s="9" t="inlineStr">
        <is>
          <t>1.推广氯化苦土壤熏蒸消毒技术示范推广5000亩。                         2.开展连作姜田绿色丰产栽培技术研究10亩（催芽种植5亩，块茎育苗移栽5亩）</t>
        </is>
      </c>
      <c r="J13" s="591" t="n">
        <v>200</v>
      </c>
      <c r="K13" s="591" t="n"/>
      <c r="L13" s="591" t="n">
        <v>200</v>
      </c>
      <c r="M13" s="591" t="n"/>
      <c r="N13" s="9" t="inlineStr">
        <is>
          <t>1.高效防控姜瘟，连作姜地熏蒸后姜瘟发病率控制在3%以内；
2.熏蒸地亩产量达3000公斤以上；
3.连作地块实现减肥2减药20%，促进“双减”，保护生态环境。</t>
        </is>
      </c>
      <c r="O13" s="9" t="inlineStr">
        <is>
          <t>一是农户获得土地流转收入，示范推广4000亩，其中，3000亩都是示范户从农户中流转土地进行种植，流转时间是三季（两季小春一季大春），每亩租金1800元，平均每户流转5亩左右，可带动600户农户通过地租户均收入9000元，共540万元。二是农户获得劳务收入，生姜种植属劳动密集型产业，每亩从种植到收获结束需要20个工日，4000亩需用工8万个，每个工日按120元计算，可带动群众劳务收入960万元。</t>
        </is>
      </c>
      <c r="P13" s="9" t="n">
        <v>1500</v>
      </c>
      <c r="Q13" s="9" t="inlineStr">
        <is>
          <t>否</t>
        </is>
      </c>
      <c r="R13" s="9" t="inlineStr">
        <is>
          <t>否</t>
        </is>
      </c>
      <c r="S13" s="9" t="inlineStr">
        <is>
          <t>是</t>
        </is>
      </c>
      <c r="T13" s="9" t="inlineStr">
        <is>
          <t>罗平县农业农村局</t>
        </is>
      </c>
      <c r="U13" s="9" t="inlineStr">
        <is>
          <t>罗平县农业农村局</t>
        </is>
      </c>
      <c r="V13" s="9" t="inlineStr">
        <is>
          <t>是</t>
        </is>
      </c>
      <c r="W13" s="9" t="n">
        <v>2026.1</v>
      </c>
      <c r="X13" s="9" t="n">
        <v>2026.12</v>
      </c>
      <c r="Y13" s="9" t="n"/>
    </row>
    <row r="14" ht="336" customHeight="1" s="1">
      <c r="A14" s="9" t="n">
        <v>8</v>
      </c>
      <c r="B14" s="9" t="inlineStr">
        <is>
          <t>产业发展</t>
        </is>
      </c>
      <c r="C14" s="347" t="inlineStr">
        <is>
          <t>配套设施项目</t>
        </is>
      </c>
      <c r="D14" s="347" t="inlineStr">
        <is>
          <t>农产品初加工</t>
        </is>
      </c>
      <c r="E14" s="347" t="inlineStr">
        <is>
          <t>罗雄街道羊者窝高原特色农产品综合处理中</t>
        </is>
      </c>
      <c r="F14" s="347" t="inlineStr">
        <is>
          <t>罗雄街道</t>
        </is>
      </c>
      <c r="G14" s="347" t="inlineStr">
        <is>
          <t>羊者窝</t>
        </is>
      </c>
      <c r="H14" s="347" t="inlineStr">
        <is>
          <t>新建</t>
        </is>
      </c>
      <c r="I14" s="354" t="inlineStr">
        <is>
          <t>在罗雄街道羊者窝社区投入880余万元（含沪滇资金650万元），通过与云南大天种业有限公司（投资230万元）合作建设罗雄街道羊者窝高原特色农产品综合处理中心，支撑大天种业玉米育种12000亩，羊者窝、外纳、圭山、幸多禄油菜种植20000亩基地建设。
建设内容：1.卸货车间288平方米，卸货平台2套，预算投资40万元；2.拾穗扒皮车间1152平方米，预算投资160万元；3.烘干车间1152平方米，预算投资160万元；4.脱粒成品车间1152平方米，预算投资160万元；5.包装车间408平方米，预算投资20万元；6.综合管理用房480平方米，预算投资30万元；7.机房60平方米，预算投资6万元；8.烘干设备1套，预算投资230万元（含热风炉、烘干机、上料机、冷却机），由云南大天种业有限公司投资；9.室外场地及道路硬化1800平方米，预算投资24万元；10.安装630KVA变压器一台及配套线路，预算投资30万元；11.配套室外给排水及消防工程，预算投资20万元。</t>
        </is>
      </c>
      <c r="J14" s="592" t="n">
        <v>500</v>
      </c>
      <c r="K14" s="592" t="n"/>
      <c r="L14" s="592" t="n"/>
      <c r="M14" s="592" t="n">
        <v>500</v>
      </c>
      <c r="N14" s="347" t="inlineStr">
        <is>
          <t>1.经济效益：村集体年获稳定资产性收益50万元以上。企业通过提供玉米种子及农产品烘干服务获利。带动农户产业化种植或经营获得多重收入，预计户均年增收上万元。
2.社会效益：改善乡村面貌，吸引人才回流，壮大集体经济，形成可复制推广的示范经验。
3.生态效益：提升人居环境，安全排放，实现农业生产绿色化、品牌化。</t>
        </is>
      </c>
      <c r="O14" s="349" t="inlineStr">
        <is>
          <t>1.村集体将建成的项目租赁给企业运营，年租金=沪滇投入资金650万元×6% =39万元；2.企业保证按时支付土地流转金（直付农户）和优先雇佣本地劳务；3.为进一步深化利益联结，企业经营年利润超出100万以上的经营利润，由村集体与企业按2：8进行二次分成，激励村集体更好地提供服务和支持。</t>
        </is>
      </c>
      <c r="P14" s="347" t="inlineStr">
        <is>
          <t>村集体不低于5个8000余人。</t>
        </is>
      </c>
      <c r="Q14" s="347" t="inlineStr">
        <is>
          <t>否</t>
        </is>
      </c>
      <c r="R14" s="347" t="inlineStr">
        <is>
          <t>否</t>
        </is>
      </c>
      <c r="S14" s="347" t="inlineStr">
        <is>
          <t>是</t>
        </is>
      </c>
      <c r="T14" s="347" t="inlineStr">
        <is>
          <t>农业农村局</t>
        </is>
      </c>
      <c r="U14" s="347" t="inlineStr">
        <is>
          <t>罗雄街道办事处</t>
        </is>
      </c>
      <c r="V14" s="347" t="inlineStr">
        <is>
          <t>是</t>
        </is>
      </c>
      <c r="W14" s="349" t="n">
        <v>2026.01</v>
      </c>
      <c r="X14" s="349" t="n">
        <v>2026.08</v>
      </c>
      <c r="Y14" s="9" t="inlineStr">
        <is>
          <t>沪滇项目</t>
        </is>
      </c>
    </row>
    <row r="15" ht="144" customHeight="1" s="1">
      <c r="A15" s="9" t="n">
        <v>9</v>
      </c>
      <c r="B15" s="9" t="inlineStr">
        <is>
          <t>产业发展</t>
        </is>
      </c>
      <c r="C15" s="347" t="inlineStr">
        <is>
          <t>配套设施项目</t>
        </is>
      </c>
      <c r="D15" s="347" t="inlineStr">
        <is>
          <t>农产品初加工</t>
        </is>
      </c>
      <c r="E15" s="9" t="inlineStr">
        <is>
          <t>罗雄街道外纳社区清洗加工生产车间项目</t>
        </is>
      </c>
      <c r="F15" s="347" t="inlineStr">
        <is>
          <t>罗雄街道</t>
        </is>
      </c>
      <c r="G15" s="347" t="inlineStr">
        <is>
          <t>外纳</t>
        </is>
      </c>
      <c r="H15" s="347" t="inlineStr">
        <is>
          <t>新建</t>
        </is>
      </c>
      <c r="I15" s="347" t="inlineStr">
        <is>
          <t>计划投资766万元建设罗雄街道外纳社区清洗加工生产车间项目，建设内容：1.土地平整、地面和道路硬化2000平方米，防洪配套设施建设共计32万元；2.新建1800平方米钢构厂房投资486万元；3.安装250KVA变压器一台，投入20万元；4.安装清洗设备及分拣操作台78万元，专业自动化识别设备安装50万元；5.配套新建污水处理设备，投入100万元。</t>
        </is>
      </c>
      <c r="J15" s="592" t="n">
        <v>200</v>
      </c>
      <c r="K15" s="592" t="n">
        <v>200</v>
      </c>
      <c r="L15" s="592" t="n"/>
      <c r="M15" s="592" t="n"/>
      <c r="N15" s="347" t="inlineStr">
        <is>
          <t>项目建成后，有效清洗鲜姜、红薯等农产品，补齐农业产业链短板，与已建成的库容5000吨的外纳冷库、3000吨的羊者窝冷库形成相对完整的“清洗—存储、存储—清洗入市“的产业链条，促进无法外出务工人员就近就地就业，提高收入。</t>
        </is>
      </c>
      <c r="O15" s="347" t="inlineStr">
        <is>
          <t>入股分红、土地流转、带动务工就业等</t>
        </is>
      </c>
      <c r="P15" s="349" t="n">
        <v>3912</v>
      </c>
      <c r="Q15" s="347" t="inlineStr">
        <is>
          <t>否</t>
        </is>
      </c>
      <c r="R15" s="347" t="inlineStr">
        <is>
          <t>否</t>
        </is>
      </c>
      <c r="S15" s="347" t="inlineStr">
        <is>
          <t>是</t>
        </is>
      </c>
      <c r="T15" s="347" t="inlineStr">
        <is>
          <t>农业农村局</t>
        </is>
      </c>
      <c r="U15" s="347" t="inlineStr">
        <is>
          <t>罗雄街道办事处</t>
        </is>
      </c>
      <c r="V15" s="347" t="inlineStr">
        <is>
          <t>是</t>
        </is>
      </c>
      <c r="W15" s="349" t="n">
        <v>2026.01</v>
      </c>
      <c r="X15" s="593" t="n">
        <v>2026.1</v>
      </c>
      <c r="Y15" s="9" t="n"/>
    </row>
    <row r="16" ht="204" customHeight="1" s="1">
      <c r="A16" s="9" t="n">
        <v>10</v>
      </c>
      <c r="B16" s="9" t="inlineStr">
        <is>
          <t>产业发展</t>
        </is>
      </c>
      <c r="C16" s="9" t="inlineStr">
        <is>
          <t>生产项目</t>
        </is>
      </c>
      <c r="D16" s="9" t="inlineStr">
        <is>
          <t>种植业基地</t>
        </is>
      </c>
      <c r="E16" s="9" t="inlineStr">
        <is>
          <t>万寿菊基地建设</t>
        </is>
      </c>
      <c r="F16" s="9" t="inlineStr">
        <is>
          <t>腊山街道</t>
        </is>
      </c>
      <c r="G16" s="9" t="inlineStr">
        <is>
          <t>普妥社区</t>
        </is>
      </c>
      <c r="H16" s="9" t="inlineStr">
        <is>
          <t>新建项目</t>
        </is>
      </c>
      <c r="I16" s="9" t="inlineStr">
        <is>
          <t>在普妥社区建设万寿菊发酵池。发酵池主要建设内容：第一、花池30米*12米*3米深，3个，均厚0.75米石头墙，或者均厚0.4米厚混凝土墙，地板20公分厚，发酵池及附属设施造价70万。第二、花池环池路硬化路面，投入资金8万。第三、污水收集池10米*4米*3米深，彩钢瓦顶棚，污水池，投入资金8万。第四、安装电力设施，投入资金15万。</t>
        </is>
      </c>
      <c r="J16" s="9" t="n">
        <v>100</v>
      </c>
      <c r="K16" s="9" t="n">
        <v>100</v>
      </c>
      <c r="L16" s="9" t="n"/>
      <c r="M16" s="9" t="n"/>
      <c r="N16" s="9" t="inlineStr">
        <is>
          <t>总体目标体现项目的预期效益：项目建成后，产权归普妥居委会村集体所有，与罗平县立达尔生物科技有限公司合作，签订合作协议，通过流转土地、用工、订单收购等方式带动产业发展和农户增收。收益主要用于巩固拓展脱贫攻坚成果，增加脱贫群众收入，壮大村集体经济。预计增加5万元的集体经济收入，惠及脱贫户及三类对象98户380人。</t>
        </is>
      </c>
      <c r="O16" s="9" t="inlineStr">
        <is>
          <t>入股分红、土地流转、带动务工就业等</t>
        </is>
      </c>
      <c r="P16" s="9" t="n">
        <v>4864</v>
      </c>
      <c r="Q16" s="9" t="inlineStr">
        <is>
          <t>否</t>
        </is>
      </c>
      <c r="R16" s="9" t="inlineStr">
        <is>
          <t>否</t>
        </is>
      </c>
      <c r="S16" s="9" t="inlineStr">
        <is>
          <t>是</t>
        </is>
      </c>
      <c r="T16" s="9" t="inlineStr">
        <is>
          <t>腊山街道</t>
        </is>
      </c>
      <c r="U16" s="9" t="inlineStr">
        <is>
          <t>普妥居委会</t>
        </is>
      </c>
      <c r="V16" s="9" t="n"/>
      <c r="W16" s="9" t="n"/>
      <c r="X16" s="9" t="n"/>
      <c r="Y16" s="9" t="n"/>
    </row>
    <row r="17" ht="312" customHeight="1" s="1">
      <c r="A17" s="9" t="n">
        <v>11</v>
      </c>
      <c r="B17" s="9" t="inlineStr">
        <is>
          <t>产业发展</t>
        </is>
      </c>
      <c r="C17" s="9" t="inlineStr">
        <is>
          <t>加工流通项目</t>
        </is>
      </c>
      <c r="D17" s="9" t="inlineStr">
        <is>
          <t>加工业</t>
        </is>
      </c>
      <c r="E17" s="9" t="inlineStr">
        <is>
          <t>罗平县农业废物综合利用建设项目</t>
        </is>
      </c>
      <c r="F17" s="9" t="inlineStr">
        <is>
          <t>腊山街道</t>
        </is>
      </c>
      <c r="G17" s="9" t="n"/>
      <c r="H17" s="9" t="inlineStr">
        <is>
          <t>新建</t>
        </is>
      </c>
      <c r="I17" s="9" t="inlineStr">
        <is>
          <t>在腊山街道铁路物流园区工业用地60亩交通便利可直发火车货运，（一）投入752万元，建设秸秆回收综合利用年产10万吨有机肥厂，建设原料堆放区、发酵车间、生产车间、仓库、设备安装；建设内容：1.原料堆放区7800平方米，47万元；2.发酵车间3100平方米，186万元；3.生产车间2400平方米，108万元；4.一条粉状生产线和一条颗粒生产线，156万元；5.仓库2500平方米，112万元；6.办公楼、试验室及检测室450平方米，48万元；7.其中道路、给排水、消防、围墙及辅助设施建设，80万元；8.安装250KVA变压器一台，15万元；（二）投入248万元，建设地膜回收再利用年产5000吨有机肥厂，建设原料堆放车间、预处理车间、加工再生产车间、成品库房、设备安装，办公区；建设内容：1.原料堆放车间600平方米，27万元；2.加工再生产车间800平方米，36万元；3.成品库房500，23万元；4.办公区200平方米，25万元；5.设备安装（破碎清洗设备，30万元；旋风式风力送料烘干设备，25万元； 熔融造粒设备，30万元；挤出设备：50万元）6.其中道路、给排水、消防、围墙及辅助设施建设，41万元；</t>
        </is>
      </c>
      <c r="J17" s="9" t="n">
        <v>200</v>
      </c>
      <c r="K17" s="9" t="n">
        <v>200</v>
      </c>
      <c r="L17" s="9" t="n"/>
      <c r="M17" s="9" t="n"/>
      <c r="N17" s="9" t="inlineStr">
        <is>
          <t>项目建成后，有效盘活土地资源，通过龙头企业+公司+合作社+农户的模式，进一步填补罗平县农作物秸秆焚烧严重问题堵点难点及农业面源污染问题。有效带动辖区村集体经济增长。</t>
        </is>
      </c>
      <c r="O17" s="9" t="inlineStr">
        <is>
          <t>通过订单收购、企业用工等</t>
        </is>
      </c>
      <c r="P17" s="9" t="n">
        <v>50000</v>
      </c>
      <c r="Q17" s="9" t="inlineStr">
        <is>
          <t>否</t>
        </is>
      </c>
      <c r="R17" s="9" t="inlineStr">
        <is>
          <t>否</t>
        </is>
      </c>
      <c r="S17" s="9" t="inlineStr">
        <is>
          <t>是</t>
        </is>
      </c>
      <c r="T17" s="9" t="inlineStr">
        <is>
          <t>腊山街道</t>
        </is>
      </c>
      <c r="U17" s="9" t="inlineStr">
        <is>
          <t>腊山街道</t>
        </is>
      </c>
      <c r="V17" s="9" t="inlineStr">
        <is>
          <t>是</t>
        </is>
      </c>
      <c r="W17" s="9" t="n">
        <v>2026.03</v>
      </c>
      <c r="X17" s="9" t="n">
        <v>2026.09</v>
      </c>
      <c r="Y17" s="9" t="n"/>
    </row>
    <row r="18" ht="192" customHeight="1" s="1">
      <c r="A18" s="9" t="n">
        <v>12</v>
      </c>
      <c r="B18" s="9" t="inlineStr">
        <is>
          <t>产业发展</t>
        </is>
      </c>
      <c r="C18" s="9" t="inlineStr">
        <is>
          <t>生产项目</t>
        </is>
      </c>
      <c r="D18" s="9" t="inlineStr">
        <is>
          <t>种植业基地</t>
        </is>
      </c>
      <c r="E18" s="9" t="inlineStr">
        <is>
          <t>罗平县腊山街道学田居委会烟叶烘烤房建设项目</t>
        </is>
      </c>
      <c r="F18" s="9" t="inlineStr">
        <is>
          <t>腊山街道</t>
        </is>
      </c>
      <c r="G18" s="9" t="inlineStr">
        <is>
          <t>学田社区</t>
        </is>
      </c>
      <c r="H18" s="9" t="inlineStr">
        <is>
          <t>新建项目</t>
        </is>
      </c>
      <c r="I18" s="9" t="inlineStr">
        <is>
          <t>在腊山街道学田居委会挖泥寨村高木桥，建设烟叶烘烤房，支撑优质烤烟种植900余亩。建设内容：1.高木桥新建50座烟叶烘烤房，包括烘烤房主体、加热系统、通风系统、烘烤架、道路与场地硬化、消防设施、配电箱等设施设备及配套设施，投入245万元；2.建设烟叶烘烤管理用房200平方米，投入15万元；3.安装250KVA变压器一台，投入15万元。项目建成后，产权归学田居委会村集体所有，与龙头公司合作，签订合作协议，通过流转土地、用工、订单收购等方式带动产业发展和农户增收。收益主要用于巩固拓展脱贫攻坚成果，增加脱贫群众收入，壮大村集体经济。预计增加10万元的集体经济收入，惠及脱贫户及三类对象81户325人。</t>
        </is>
      </c>
      <c r="J18" s="9" t="n">
        <v>275</v>
      </c>
      <c r="K18" s="9" t="n">
        <v>275</v>
      </c>
      <c r="L18" s="9" t="n"/>
      <c r="M18" s="9" t="n"/>
      <c r="N18" s="9" t="inlineStr">
        <is>
          <t>总体目标体现项目的预期效益，示例：“罗平县腊山街道学田居委会烟叶烘烤房建设项目。项目建成后产权归学田社区居民委员会，预计项目年收益率为1％，即10万元。带动辖区内农户81户（其中脱贫户80户，“三类监测对象”6户）户均增加1500元以上，村集体收入增加3万元。</t>
        </is>
      </c>
      <c r="O18" s="9" t="inlineStr">
        <is>
          <t>入股分红、土地流转、带动务工就业等</t>
        </is>
      </c>
      <c r="P18" s="9" t="n">
        <v>2253</v>
      </c>
      <c r="Q18" s="9" t="inlineStr">
        <is>
          <t>否</t>
        </is>
      </c>
      <c r="R18" s="9" t="inlineStr">
        <is>
          <t>否</t>
        </is>
      </c>
      <c r="S18" s="9" t="inlineStr">
        <is>
          <t>是</t>
        </is>
      </c>
      <c r="T18" s="9" t="inlineStr">
        <is>
          <t>腊山街道</t>
        </is>
      </c>
      <c r="U18" s="9" t="inlineStr">
        <is>
          <t>学田社区</t>
        </is>
      </c>
      <c r="V18" s="9" t="inlineStr">
        <is>
          <t>是</t>
        </is>
      </c>
      <c r="W18" s="9" t="n">
        <v>2026.3</v>
      </c>
      <c r="X18" s="9" t="n">
        <v>2026.7</v>
      </c>
      <c r="Y18" s="9" t="n"/>
    </row>
    <row r="19" ht="240" customHeight="1" s="1">
      <c r="A19" s="9" t="n">
        <v>13</v>
      </c>
      <c r="B19" s="9" t="inlineStr">
        <is>
          <t>产业发展</t>
        </is>
      </c>
      <c r="C19" s="9" t="inlineStr">
        <is>
          <t>配套设施项目</t>
        </is>
      </c>
      <c r="D19" s="9" t="inlineStr">
        <is>
          <t>种植业基地</t>
        </is>
      </c>
      <c r="E19" s="9" t="inlineStr">
        <is>
          <t>粮食精准干燥中心</t>
        </is>
      </c>
      <c r="F19" s="9" t="inlineStr">
        <is>
          <t>腊山街道</t>
        </is>
      </c>
      <c r="G19" s="9" t="inlineStr">
        <is>
          <t>大水塘社区</t>
        </is>
      </c>
      <c r="H19" s="9" t="inlineStr">
        <is>
          <t>新建项目</t>
        </is>
      </c>
      <c r="I19" s="9" t="inlineStr">
        <is>
          <t>在腊山街道大水塘社区新建一个粮食精准干燥中心，粮食精准干燥中心占地面积约15亩，需要建设接受与预处理区、精准干燥系统、冷却与缓苏系统、干燥暂存与处理区、电力系统、能源中心、除尘与环保系统、管理与生活设施。</t>
        </is>
      </c>
      <c r="J19" s="9" t="n">
        <v>100</v>
      </c>
      <c r="K19" s="9" t="n">
        <v>100</v>
      </c>
      <c r="L19" s="9" t="n"/>
      <c r="M19" s="9" t="n"/>
      <c r="N19" s="9" t="inlineStr">
        <is>
          <t>通过建设粮食精准干燥中心开展粮食干燥工作，提升粮食质量，促进农业发展。能吸纳本社区及周边村社区约1万亩农田的粮食干燥处理，预计受益人数达1万人以上。项目建成后，产权归大水塘社区居委会集体所有并运营管理，预计全年实现收益155万元，扣除65%运营成本后，实现纯利润54.25万元。带动辖区内农户1876户（其中脱贫户106户，“三类监测对象”15户）户均增加1500元以上。</t>
        </is>
      </c>
      <c r="O19" s="9" t="inlineStr">
        <is>
          <t>入股分红、土地流转、带动务工就业等</t>
        </is>
      </c>
      <c r="P19" s="9" t="inlineStr">
        <is>
          <t>1万人以上</t>
        </is>
      </c>
      <c r="Q19" s="9" t="inlineStr">
        <is>
          <t>否</t>
        </is>
      </c>
      <c r="R19" s="9" t="inlineStr">
        <is>
          <t>否</t>
        </is>
      </c>
      <c r="S19" s="9" t="inlineStr">
        <is>
          <t>否</t>
        </is>
      </c>
      <c r="T19" s="9" t="inlineStr">
        <is>
          <t>腊山街道</t>
        </is>
      </c>
      <c r="U19" s="9" t="inlineStr">
        <is>
          <t>大水塘居委会</t>
        </is>
      </c>
      <c r="V19" s="9" t="inlineStr">
        <is>
          <t>是</t>
        </is>
      </c>
      <c r="W19" s="9" t="n">
        <v>2026.03</v>
      </c>
      <c r="X19" s="9" t="n">
        <v>2026.12</v>
      </c>
      <c r="Y19" s="9" t="n"/>
    </row>
    <row r="20" ht="132" customHeight="1" s="1">
      <c r="A20" s="9" t="n">
        <v>14</v>
      </c>
      <c r="B20" s="9" t="inlineStr">
        <is>
          <t>产业发展</t>
        </is>
      </c>
      <c r="C20" s="9" t="inlineStr">
        <is>
          <t>加工流通项目</t>
        </is>
      </c>
      <c r="D20" s="9" t="inlineStr">
        <is>
          <t>农产品仓储保鲜冷链基础设施建设</t>
        </is>
      </c>
      <c r="E20" s="9" t="inlineStr">
        <is>
          <t>腊山街道坡衣居委会新鲜水果分选、包装、预冷项目</t>
        </is>
      </c>
      <c r="F20" s="9" t="inlineStr">
        <is>
          <t>腊山街道</t>
        </is>
      </c>
      <c r="G20" s="9" t="inlineStr">
        <is>
          <t>坡衣社区</t>
        </is>
      </c>
      <c r="H20" s="9" t="inlineStr">
        <is>
          <t>新建</t>
        </is>
      </c>
      <c r="I20" s="9" t="inlineStr">
        <is>
          <t>在腊山街道坡衣居委会新鲜水果分选、包装、预冷项目。厂房面积3000平方米，投入150 ； 预冷库面积1000平方米，投入70万；分选设备投入130万；。这些收益将主要用于巩固和拓展脱贫攻坚成果，一方面帮助脱贫群众提高收入，另一方面助力村集体经济发展壮大。</t>
        </is>
      </c>
      <c r="J20" s="9" t="n">
        <v>100</v>
      </c>
      <c r="K20" s="9" t="n">
        <v>100</v>
      </c>
      <c r="L20" s="9" t="n"/>
      <c r="M20" s="9" t="n"/>
      <c r="N20" s="9" t="inlineStr">
        <is>
          <t>收益将主要用于巩固和拓展脱贫攻坚成果，一方面帮助脱贫群众提高收入，另一方面助力村集体经济发展壮大。据预计，这能为村集体经济带来10万元的收入增长，同时让49户脱贫户及三类对象、共147人从中受益。</t>
        </is>
      </c>
      <c r="O20" s="9" t="inlineStr">
        <is>
          <t>入股分红、土地流转、带动务工就业等</t>
        </is>
      </c>
      <c r="P20" s="9" t="n">
        <v>5256</v>
      </c>
      <c r="Q20" s="9" t="inlineStr">
        <is>
          <t>否</t>
        </is>
      </c>
      <c r="R20" s="9" t="inlineStr">
        <is>
          <t>否</t>
        </is>
      </c>
      <c r="S20" s="9" t="inlineStr">
        <is>
          <t>否</t>
        </is>
      </c>
      <c r="T20" s="9" t="inlineStr">
        <is>
          <t>腊山街道</t>
        </is>
      </c>
      <c r="U20" s="9" t="inlineStr">
        <is>
          <t>坡衣社区</t>
        </is>
      </c>
      <c r="V20" s="9" t="n"/>
      <c r="W20" s="9" t="n"/>
      <c r="X20" s="9" t="n"/>
      <c r="Y20" s="9" t="n"/>
    </row>
    <row r="21" ht="384" customHeight="1" s="1">
      <c r="A21" s="9" t="n">
        <v>15</v>
      </c>
      <c r="B21" s="9" t="inlineStr">
        <is>
          <t>产业发展</t>
        </is>
      </c>
      <c r="C21" s="9" t="inlineStr">
        <is>
          <t>加工流通项目</t>
        </is>
      </c>
      <c r="D21" s="9" t="inlineStr">
        <is>
          <t>农产品仓储保鲜冷链基础设施建设</t>
        </is>
      </c>
      <c r="E21" s="9" t="inlineStr">
        <is>
          <t>九龙街道把洪社区农特产品冷链仓储中心建设项目</t>
        </is>
      </c>
      <c r="F21" s="9" t="inlineStr">
        <is>
          <t>九龙街道</t>
        </is>
      </c>
      <c r="G21" s="9" t="inlineStr">
        <is>
          <t>把洪</t>
        </is>
      </c>
      <c r="H21" s="9" t="inlineStr">
        <is>
          <t>新建</t>
        </is>
      </c>
      <c r="I21" s="9" t="inlineStr">
        <is>
          <t>计划在把洪社区以苦村投入325万元，实施农特产品冷链仓储中心建设项目。建设内容：新建1500立方米冷库一座及购置设施设备一套，投入250万元；新建200平方米分拣车间一座，投入15万元；管理用房80平方米，投入10万元；安装400KVA变压器一台，购置转运叉车1台，投入50万元。</t>
        </is>
      </c>
      <c r="J21" s="591" t="n">
        <v>200</v>
      </c>
      <c r="K21" s="591" t="n">
        <v>200</v>
      </c>
      <c r="L21" s="591" t="n"/>
      <c r="M21" s="591" t="n"/>
      <c r="N21" s="9" t="inlineStr">
        <is>
          <t>通过项目实施，有效解决农村剩余劳动力务工问题，有效解决鲜姜、蔬菜及其它农特产品保鲜、存储、销售问题，带动辖区种植大户扩大生产，有效促进产业转型升级，进一步培育把洪社区支柱产业，项目建成后产权归村集体所有，村集体根据运营需求，优先安排脱贫户和监测户有劳动能力的人员到冷库建设基地务工，主要从事搬运、分拣等工作，按每年用工200个计算，可为脱贫户和监测户及当地群众增收10万元。预计项目年收益率为6％，即15万元。带动辖区内农户1076户（其中脱贫户20户和“三类监测对象”5户）户均增加200元以上，村集体收入增加5万元，让广大人民群众走上共同富裕的道路，从而逐步实现乡村振兴战略目标。</t>
        </is>
      </c>
      <c r="O21" s="9" t="inlineStr">
        <is>
          <t>入股分红、土地流转、带动务工就业等</t>
        </is>
      </c>
      <c r="P21" s="9" t="n">
        <v>4839</v>
      </c>
      <c r="Q21" s="9" t="inlineStr">
        <is>
          <t>否</t>
        </is>
      </c>
      <c r="R21" s="9" t="inlineStr">
        <is>
          <t>否</t>
        </is>
      </c>
      <c r="S21" s="9" t="inlineStr">
        <is>
          <t>否</t>
        </is>
      </c>
      <c r="T21" s="9" t="inlineStr">
        <is>
          <t>罗平县农业农村局</t>
        </is>
      </c>
      <c r="U21" s="9" t="inlineStr">
        <is>
          <t>九龙街道办事处</t>
        </is>
      </c>
      <c r="V21" s="9" t="inlineStr">
        <is>
          <t>是</t>
        </is>
      </c>
      <c r="W21" s="9" t="n">
        <v>2026.1</v>
      </c>
      <c r="X21" s="9" t="n">
        <v>2026.12</v>
      </c>
      <c r="Y21" s="9" t="n"/>
    </row>
    <row r="22" ht="384" customHeight="1" s="1">
      <c r="A22" s="9" t="n">
        <v>16</v>
      </c>
      <c r="B22" s="9" t="inlineStr">
        <is>
          <t>产业发展</t>
        </is>
      </c>
      <c r="C22" s="9" t="inlineStr">
        <is>
          <t>加工流通项目</t>
        </is>
      </c>
      <c r="D22" s="9" t="inlineStr">
        <is>
          <t>农产品仓储保鲜冷链基础设施建设</t>
        </is>
      </c>
      <c r="E22" s="9" t="inlineStr">
        <is>
          <t>九龙街道以德社区农特产品冷链仓储中心建设项目</t>
        </is>
      </c>
      <c r="F22" s="9" t="inlineStr">
        <is>
          <t>九龙街道</t>
        </is>
      </c>
      <c r="G22" s="9" t="inlineStr">
        <is>
          <t>以德</t>
        </is>
      </c>
      <c r="H22" s="9" t="inlineStr">
        <is>
          <t>新建</t>
        </is>
      </c>
      <c r="I22" s="9" t="inlineStr">
        <is>
          <t>计划在以德社区以德村投入250万元，实施农特产品冷链仓储建设项目。建设内容：新建1500立方米冷库一座及购置设施设备一套，投入250万元；300平方米分拣车间一座，投入20万元；生产用房80平方米，投入10万元；安装400KVA变压器一台，购置转运叉车一台，投入50万元；</t>
        </is>
      </c>
      <c r="J22" s="591" t="n">
        <v>200</v>
      </c>
      <c r="K22" s="591" t="n"/>
      <c r="L22" s="591" t="n">
        <v>200</v>
      </c>
      <c r="M22" s="591" t="n"/>
      <c r="N22" s="9" t="inlineStr">
        <is>
          <t>通过项目实施，有效解决农村剩余劳动力务工问题，有效解决鲜姜、蔬菜及其它农特产品保鲜、存储、销售问题，带动辖区种植大户扩大生产，有效促进产业转型升级，进一步培育以德、以洪社区支柱产业，项目建成后产权归村集体所有，村集体根据运营需求，优先安排脱贫户和监测户有劳动能力的人员到冷库建设基地务工，主要从事搬运、分拣等工作，按每年用工1000个计算，可为脱贫户和监测户及当地群众增收10万元。预计项目年收益率为6％，即15万元。带动辖区内农户1065户（其中脱贫户和“三类监测对象”67户）户均增加200元以上，村集体收入增加5万元，让广大人民群众走上共同富裕的道路，从而逐步实现乡村振兴战略目标。</t>
        </is>
      </c>
      <c r="O22" s="9" t="inlineStr">
        <is>
          <t>资产经营、土地流转、带动务工就业等</t>
        </is>
      </c>
      <c r="P22" s="9" t="n">
        <v>4972</v>
      </c>
      <c r="Q22" s="9" t="inlineStr">
        <is>
          <t>否</t>
        </is>
      </c>
      <c r="R22" s="9" t="inlineStr">
        <is>
          <t>否</t>
        </is>
      </c>
      <c r="S22" s="9" t="inlineStr">
        <is>
          <t>否</t>
        </is>
      </c>
      <c r="T22" s="9" t="inlineStr">
        <is>
          <t>罗平县农业农村局</t>
        </is>
      </c>
      <c r="U22" s="9" t="inlineStr">
        <is>
          <t>九龙街道办事处</t>
        </is>
      </c>
      <c r="V22" s="9" t="inlineStr">
        <is>
          <t>是</t>
        </is>
      </c>
      <c r="W22" s="9" t="n">
        <v>2026.1</v>
      </c>
      <c r="X22" s="9" t="n">
        <v>2026.12</v>
      </c>
      <c r="Y22" s="9" t="n"/>
    </row>
    <row r="23" ht="409.5" customHeight="1" s="1">
      <c r="A23" s="9" t="n">
        <v>17</v>
      </c>
      <c r="B23" s="9" t="inlineStr">
        <is>
          <t>产业发展</t>
        </is>
      </c>
      <c r="C23" s="9" t="inlineStr">
        <is>
          <t>配套设施项目</t>
        </is>
      </c>
      <c r="D23" s="9" t="inlineStr">
        <is>
          <t>小型农田水利设施建设</t>
        </is>
      </c>
      <c r="E23" s="9" t="inlineStr">
        <is>
          <t>九龙街道花卉种植加工基地配套设施建设项目</t>
        </is>
      </c>
      <c r="F23" s="9" t="inlineStr">
        <is>
          <t>九龙街道</t>
        </is>
      </c>
      <c r="G23" s="9" t="inlineStr">
        <is>
          <t>关塘</t>
        </is>
      </c>
      <c r="H23" s="9" t="inlineStr">
        <is>
          <t>新建</t>
        </is>
      </c>
      <c r="I23" s="9" t="inlineStr">
        <is>
          <t>利用“九龙挽渡”历史文化资源及关塘社区山后村得天独厚的区位优势，通过引入社会资本和市场机制，引进社会企业流转关塘社区九龙桥至山后村300余亩土地发展花卉种植及鲜切花干花加工一体的现代观光体验农业，申请衔接资金项目400万元，用于完善相关配套基础设施，主要建设内容为：（1）道路体系建设：新建5米宽沿河步道2.5公里，3米宽洲子步道4公里，构成园区循环路网；建设钢架结构桥梁一座，预计200万元；（2）生产设施建设：以设施农业用地备案建设3000平方米生产用房，满足干花生产、加工、展示需求，预计200万元。项目建成后，衔接资金形成的资产移交村集体进行管理，村集体将生产设施出租给企业使用，同时将基础设施量化为资产入股给第三方企业进行统一的经营管理，按照投入资金的3%-7%比例进行固定利润分成。</t>
        </is>
      </c>
      <c r="J23" s="591" t="n">
        <v>300</v>
      </c>
      <c r="K23" s="591" t="n">
        <v>300</v>
      </c>
      <c r="L23" s="591" t="n"/>
      <c r="M23" s="591" t="n"/>
      <c r="N23" s="9" t="inlineStr">
        <is>
          <t>1.经济效益：村集体年获稳定资产性收益20万元以上。企业通过门票、二消、加工销售等获利。农户获得多重收入，预计户均年增收数千元。
2.社会效益：改善乡村面貌，提升乡风文明，吸引人才回流，壮大集体经济，形成可复制推广的示范经验。
3.生态效益：美化环境，保护水土，实现农业生产生态化。</t>
        </is>
      </c>
      <c r="O23" s="9" t="inlineStr">
        <is>
          <t>（1）生产用房：村集体将其租赁给项目运营企业，年租金 = 沪滇投入资金200万元×7% =14万元。
（2）配套设施（步道、桥梁）：量化为资产包交由企业统一经营使用，村集体年收益 = 沪滇投入资金200万元×3% =6万元。
（3）企业保证按时支付土地流转金（直付农户）和雇佣本地劳务。
3.盈利分成：为进一步深化利益联结，企业经营年利润超出100万以上的经营利润，由村集体与企业按2：8进行二次分成，激励村集体更好地提供服务和支持。</t>
        </is>
      </c>
      <c r="P23" s="9" t="n">
        <v>5347</v>
      </c>
      <c r="Q23" s="9" t="inlineStr">
        <is>
          <t>否</t>
        </is>
      </c>
      <c r="R23" s="9" t="inlineStr">
        <is>
          <t>否</t>
        </is>
      </c>
      <c r="S23" s="9" t="inlineStr">
        <is>
          <t>是</t>
        </is>
      </c>
      <c r="T23" s="9" t="inlineStr">
        <is>
          <t>农业农村局</t>
        </is>
      </c>
      <c r="U23" s="9" t="inlineStr">
        <is>
          <t>九龙街道办事处</t>
        </is>
      </c>
      <c r="V23" s="9" t="inlineStr">
        <is>
          <t>是</t>
        </is>
      </c>
      <c r="W23" s="9" t="n">
        <v>2026.1</v>
      </c>
      <c r="X23" s="9" t="n">
        <v>2026.12</v>
      </c>
      <c r="Y23" s="9" t="n"/>
    </row>
    <row r="24" ht="228" customHeight="1" s="1">
      <c r="A24" s="9" t="n">
        <v>18</v>
      </c>
      <c r="B24" s="9" t="inlineStr">
        <is>
          <t>产业发展</t>
        </is>
      </c>
      <c r="C24" s="9" t="inlineStr">
        <is>
          <t>生产项目</t>
        </is>
      </c>
      <c r="D24" s="9" t="inlineStr">
        <is>
          <t>农产品生产基地配套设施建设</t>
        </is>
      </c>
      <c r="E24" s="9" t="inlineStr">
        <is>
          <t>以洪社区小发贵村枇杷种植基地产业配套设施建设项目</t>
        </is>
      </c>
      <c r="F24" s="9" t="inlineStr">
        <is>
          <t>九龙街道</t>
        </is>
      </c>
      <c r="G24" s="9" t="inlineStr">
        <is>
          <t>以洪小发贵</t>
        </is>
      </c>
      <c r="H24" s="9" t="inlineStr">
        <is>
          <t>新建</t>
        </is>
      </c>
      <c r="I24" s="9" t="inlineStr">
        <is>
          <t>计划在以洪社区小发贵村投入150万元，实施枇杷种植基地产业配套设施建设项目。建设内容：新建400立方米圆形钢筋混凝土高位水池1个，新建200立方米圆形钢筋混凝土高位水池2个，投入70万元；2.安装400KVA变压器一台，购置1000m扬程大功率抽水泵1台，投入30万元；3.铺设pe热熔自来水管8000米，安装喷头1000个，投入10万元；4.建设300平方米分拣车间及200立方米冷库一栋，投入40万元。</t>
        </is>
      </c>
      <c r="J24" s="591" t="n">
        <v>150</v>
      </c>
      <c r="K24" s="591" t="n">
        <v>150</v>
      </c>
      <c r="L24" s="591" t="n">
        <v>0</v>
      </c>
      <c r="M24" s="591" t="n">
        <v>0</v>
      </c>
      <c r="N24" s="9" t="inlineStr">
        <is>
          <t>1.产出指标：时效指标—按项目时限完成配套设施建设；2.效益指标：经济效益指标—实现枇杷种植规模达200亩，年产值达220万元；3.效益指标：社会效益指标—带动周边群众发展枇杷种植产业，实现增收致富，预计年用工量5000余人次，带动群众就业增收50余万元；4.满意度指标：服务对象满意度—实现产业发展，群众增收，促进巩固拓展脱贫攻坚成果同乡村振兴有效衔接。</t>
        </is>
      </c>
      <c r="O24" s="9" t="inlineStr">
        <is>
          <t>土地流转、带动务工就业等</t>
        </is>
      </c>
      <c r="P24" s="9" t="n">
        <v>140</v>
      </c>
      <c r="Q24" s="9" t="inlineStr">
        <is>
          <t>否</t>
        </is>
      </c>
      <c r="R24" s="9" t="inlineStr">
        <is>
          <t>否</t>
        </is>
      </c>
      <c r="S24" s="9" t="inlineStr">
        <is>
          <t>是</t>
        </is>
      </c>
      <c r="T24" s="9" t="inlineStr">
        <is>
          <t>罗平县农业农村局</t>
        </is>
      </c>
      <c r="U24" s="9" t="inlineStr">
        <is>
          <t>九龙街道办事处</t>
        </is>
      </c>
      <c r="V24" s="9" t="inlineStr">
        <is>
          <t>是</t>
        </is>
      </c>
      <c r="W24" s="9" t="n">
        <v>2026.1</v>
      </c>
      <c r="X24" s="9" t="n">
        <v>2026.12</v>
      </c>
      <c r="Y24" s="9" t="n"/>
    </row>
    <row r="25" ht="168" customHeight="1" s="1">
      <c r="A25" s="9" t="n">
        <v>19</v>
      </c>
      <c r="B25" s="9" t="inlineStr">
        <is>
          <t>产业发展</t>
        </is>
      </c>
      <c r="C25" s="9" t="inlineStr">
        <is>
          <t>生产项目</t>
        </is>
      </c>
      <c r="D25" s="9" t="inlineStr">
        <is>
          <t>种植业基地</t>
        </is>
      </c>
      <c r="E25" s="9" t="inlineStr">
        <is>
          <t>曲靖市罗平县九龙街道高值特色食用菌现代化种植基地产业项目（一期）</t>
        </is>
      </c>
      <c r="F25" s="347" t="inlineStr">
        <is>
          <t>九龙街道</t>
        </is>
      </c>
      <c r="G25" s="9" t="inlineStr">
        <is>
          <t>江边</t>
        </is>
      </c>
      <c r="H25" s="9" t="inlineStr">
        <is>
          <t>新建</t>
        </is>
      </c>
      <c r="I25" s="11" t="inlineStr">
        <is>
          <t>在九龙街道江边社区投入950万元（沪滇资金投入650万元，企业自筹300万元），建设高值特色食用菌现代化种植基地项目（一期），建设内容包括：1.投入520万元，新建金耳及见手青出菇房6656平方共40间智能出菇房（含基础建设及地面钢构）；2.投入130万元，建设污水三级沉淀池100立方米，基地挡墙1000米，场内道路400平方米，安装给排水管网200米，安装500千伏变压器1台及电路设施。3.企业自主投资300万元,建设20间智能出菇房，9.6米转运定制车1辆，电动叉车1辆，金耳设备一套，出菇房传送线一套。</t>
        </is>
      </c>
      <c r="J25" s="591" t="n">
        <v>400</v>
      </c>
      <c r="K25" s="591" t="n"/>
      <c r="L25" s="591" t="n"/>
      <c r="M25" s="591" t="n">
        <v>400</v>
      </c>
      <c r="N25" s="11" t="inlineStr">
        <is>
          <t>（1）基础设施租赁给项目运营企业，年租金 = 沪滇投入资金650万元×5% =32.5万元。
（2）基地直接创造就业岗位40余个，每年为当地群众创造就业增收约160余万元。
（3）带动当地群众自主发展种植，企业采用订单收购方式保障农户产品销路，促进农民增收。</t>
        </is>
      </c>
      <c r="O25" s="9" t="inlineStr">
        <is>
          <t>集体固定收益、带动务工就业、订单种植</t>
        </is>
      </c>
      <c r="P25" s="9" t="n">
        <v>40</v>
      </c>
      <c r="Q25" s="9" t="inlineStr">
        <is>
          <t>否</t>
        </is>
      </c>
      <c r="R25" s="9" t="inlineStr">
        <is>
          <t>否</t>
        </is>
      </c>
      <c r="S25" s="9" t="inlineStr">
        <is>
          <t>是</t>
        </is>
      </c>
      <c r="T25" s="9" t="inlineStr">
        <is>
          <t>罗平县农业农村局</t>
        </is>
      </c>
      <c r="U25" s="9" t="inlineStr">
        <is>
          <t>九龙街道办事处</t>
        </is>
      </c>
      <c r="V25" s="9" t="inlineStr">
        <is>
          <t>是</t>
        </is>
      </c>
      <c r="W25" s="9" t="n">
        <v>2026.1</v>
      </c>
      <c r="X25" s="9" t="n">
        <v>2026.08</v>
      </c>
      <c r="Y25" s="9" t="inlineStr">
        <is>
          <t>沪滇项目</t>
        </is>
      </c>
    </row>
    <row r="26" ht="228" customHeight="1" s="1">
      <c r="A26" s="9" t="n">
        <v>20</v>
      </c>
      <c r="B26" s="9" t="inlineStr">
        <is>
          <t>产业发展</t>
        </is>
      </c>
      <c r="C26" s="9" t="inlineStr">
        <is>
          <t>生产项目</t>
        </is>
      </c>
      <c r="D26" s="9" t="inlineStr">
        <is>
          <t>种植业基地</t>
        </is>
      </c>
      <c r="E26" s="9" t="inlineStr">
        <is>
          <t>板桥镇玉马村委会小六冲村优质水稻种植基地配套设施建设项目</t>
        </is>
      </c>
      <c r="F26" s="9" t="inlineStr">
        <is>
          <t>板桥镇</t>
        </is>
      </c>
      <c r="G26" s="9" t="inlineStr">
        <is>
          <t>玉马</t>
        </is>
      </c>
      <c r="H26" s="9" t="inlineStr">
        <is>
          <t>新建</t>
        </is>
      </c>
      <c r="I26" s="9" t="inlineStr">
        <is>
          <t>在板桥镇玉马村委会小六冲村新建优质水稻种植基地配套设施建设项目。具体建设内容：1.建设灌溉沟渠522.7米，投资40万元；2.梯田田埂防渗水处理，新建挡土墙3500立方米，投资100万元；3.安装DN90PE引水管2000米，投资20万元；4.新建田间道路5652平方米,投资50万元；5.新建优质大米加工、储藏车间200平方，投资50万元。项目总投资260万元。</t>
        </is>
      </c>
      <c r="J26" s="9" t="n">
        <v>200</v>
      </c>
      <c r="K26" s="9" t="n">
        <v>200</v>
      </c>
      <c r="L26" s="9" t="n">
        <v>0</v>
      </c>
      <c r="M26" s="9" t="n">
        <v>0</v>
      </c>
      <c r="N26" s="9" t="inlineStr">
        <is>
          <t>通过项目实施，改善玉马村委会小六冲村水稻种植区种植条件，增加水田种植水稻产出率，通过一产、二产带动三产融合发展，解决农村剩余劳动力就近就便就业，带动农民增收。</t>
        </is>
      </c>
      <c r="O26" s="9" t="inlineStr">
        <is>
          <t>小六冲村和布宗村村民通过流转土地增加收入；项目建设，附近村民通过参与务工增加收入；项目建成后，附近村民到基地务工增加收入；通过项目示范带动，引领附近村民发展优质水稻种植，增加收入。</t>
        </is>
      </c>
      <c r="P26" s="9" t="n">
        <v>210</v>
      </c>
      <c r="Q26" s="9" t="inlineStr">
        <is>
          <t>否</t>
        </is>
      </c>
      <c r="R26" s="9" t="inlineStr">
        <is>
          <t>否</t>
        </is>
      </c>
      <c r="S26" s="9" t="inlineStr">
        <is>
          <t>否</t>
        </is>
      </c>
      <c r="T26" s="9" t="inlineStr">
        <is>
          <t>罗平县农业农村局</t>
        </is>
      </c>
      <c r="U26" s="9" t="inlineStr">
        <is>
          <t>板桥镇人民政府</t>
        </is>
      </c>
      <c r="V26" s="9" t="inlineStr">
        <is>
          <t>是</t>
        </is>
      </c>
      <c r="W26" s="9" t="n">
        <v>2026.01</v>
      </c>
      <c r="X26" s="9" t="n">
        <v>2026.12</v>
      </c>
      <c r="Y26" s="9" t="n"/>
    </row>
    <row r="27" ht="216" customHeight="1" s="1">
      <c r="A27" s="9" t="n">
        <v>21</v>
      </c>
      <c r="B27" s="9" t="inlineStr">
        <is>
          <t>产业发展</t>
        </is>
      </c>
      <c r="C27" s="9" t="inlineStr">
        <is>
          <t>生产项目</t>
        </is>
      </c>
      <c r="D27" s="9" t="inlineStr">
        <is>
          <t>种植业基地</t>
        </is>
      </c>
      <c r="E27" s="9" t="inlineStr">
        <is>
          <t>板桥镇牛补歹社区普塘者村优质水稻种植基地配套设施建设项目</t>
        </is>
      </c>
      <c r="F27" s="9" t="inlineStr">
        <is>
          <t>板桥镇</t>
        </is>
      </c>
      <c r="G27" s="9" t="inlineStr">
        <is>
          <t>牛补歹</t>
        </is>
      </c>
      <c r="H27" s="9" t="inlineStr">
        <is>
          <t>新建</t>
        </is>
      </c>
      <c r="I27" s="9" t="inlineStr">
        <is>
          <t xml:space="preserve">在板桥镇牛补歹社区普塘者村新建优质水稻种植基地配套设施建设项目。具体建设内容：1.新建灌溉排水沟渠1850米，投资170万元；2.新建生产道路（含挡墙、不硬化）：1100平方米,投资30万元。项目总投资200万元，
</t>
        </is>
      </c>
      <c r="J27" s="9" t="n">
        <v>100</v>
      </c>
      <c r="K27" s="9" t="n">
        <v>100</v>
      </c>
      <c r="L27" s="9" t="n"/>
      <c r="M27" s="9" t="n"/>
      <c r="N27" s="9" t="inlineStr">
        <is>
          <t>通过项目实施，改善牛补歹社区普塘者村水稻种植区种植条件，增加水田种植水稻产出率，通过一产、二产带动三产融合发展，解决农村剩余劳动力就近就便就业，带动农民增收。</t>
        </is>
      </c>
      <c r="O27" s="9" t="inlineStr">
        <is>
          <t>普塘者村村民通过流转土地增加收入；项目建设，附近村民通过参与务工增加收入；项目建成后，附近村民到基地务工增加收入；通过项目示范带动，引领附近村民发展优质水稻种植，增加收入。</t>
        </is>
      </c>
      <c r="P27" s="9" t="n">
        <v>560</v>
      </c>
      <c r="Q27" s="9" t="inlineStr">
        <is>
          <t>否</t>
        </is>
      </c>
      <c r="R27" s="9" t="inlineStr">
        <is>
          <t>否</t>
        </is>
      </c>
      <c r="S27" s="9" t="inlineStr">
        <is>
          <t>否</t>
        </is>
      </c>
      <c r="T27" s="9" t="inlineStr">
        <is>
          <t>罗平县农业农村局</t>
        </is>
      </c>
      <c r="U27" s="9" t="inlineStr">
        <is>
          <t>板桥镇人民政府</t>
        </is>
      </c>
      <c r="V27" s="9" t="inlineStr">
        <is>
          <t>是</t>
        </is>
      </c>
      <c r="W27" s="9" t="n">
        <v>2026.01</v>
      </c>
      <c r="X27" s="9" t="n">
        <v>2026.12</v>
      </c>
      <c r="Y27" s="9" t="n"/>
    </row>
    <row r="28" ht="276" customHeight="1" s="1">
      <c r="A28" s="9" t="n">
        <v>22</v>
      </c>
      <c r="B28" s="9" t="inlineStr">
        <is>
          <t>产业发展</t>
        </is>
      </c>
      <c r="C28" s="9" t="inlineStr">
        <is>
          <t>生产项目</t>
        </is>
      </c>
      <c r="D28" s="9" t="inlineStr">
        <is>
          <t>种植业基地</t>
        </is>
      </c>
      <c r="E28" s="9" t="inlineStr">
        <is>
          <t>罗平县板桥镇玉马村委会生姜幼苗培植基地建设项目</t>
        </is>
      </c>
      <c r="F28" s="9" t="inlineStr">
        <is>
          <t>板桥镇</t>
        </is>
      </c>
      <c r="G28" s="9" t="inlineStr">
        <is>
          <t>玉马</t>
        </is>
      </c>
      <c r="H28" s="9" t="inlineStr">
        <is>
          <t>新建</t>
        </is>
      </c>
      <c r="I28" s="9" t="inlineStr">
        <is>
          <t>在板桥镇玉马村委会投入50万元，建设生姜幼苗培植基地，支持小黄姜抗病虫害高产种植275亩及食用小黄姜幼苗产业发展。建设内容：1.建设温控大棚（含喷灌系统及区内道路硬化）1200平方米，投资43.6万元；2.新建管理用房44平方米,投资6.4万元。项目建成后资产量化给玉马村集体，每年按投入资金的7%收益转租给镇属企业板桥镇秋禾服务专业合作社经营管理。项目建成可进一步发展壮大村集体经济，增加脱贫群众和监测对象收入。</t>
        </is>
      </c>
      <c r="J28" s="9" t="n">
        <v>50</v>
      </c>
      <c r="K28" s="9" t="n"/>
      <c r="L28" s="9" t="n"/>
      <c r="M28" s="9" t="n">
        <v>50</v>
      </c>
      <c r="N28" s="9" t="inlineStr">
        <is>
          <t>1.经济效益：项目每年为玉马村集体增加3.5万元集体经济收入，每年可带动附近村民务工100人次，务工人员家庭年均收入增长3000元。
2.社会效益：通过项目示范改善板桥镇小黄姜种植模式，优化小黄姜产业结构，辐射带动周边乡镇小黄姜种植户采用新的种植方式种植小黄姜。
3.生态效益：进一步树立和践行绿水青山就是金山银山的理念，坚持尊重自然、顺应自然、保护自然，进一步改良耕地土壤，有利于建立人与自然和谐共生的良性生态环境。</t>
        </is>
      </c>
      <c r="O28" s="9" t="inlineStr">
        <is>
          <t>1.带动就业：项目建设，可吸纳周边村民30余人参与务工；项目建成投入运营后，年均吸纳周边村民参与务工100余人次。
2.带动产业：创新小黄姜种植模式，推广带动小黄姜种植户采用新技术种植小黄姜，降低种植成本增加种植收入。</t>
        </is>
      </c>
      <c r="P28" s="9" t="n">
        <v>8500</v>
      </c>
      <c r="Q28" s="9" t="inlineStr">
        <is>
          <t>否</t>
        </is>
      </c>
      <c r="R28" s="9" t="inlineStr">
        <is>
          <t>否</t>
        </is>
      </c>
      <c r="S28" s="9" t="inlineStr">
        <is>
          <t>否</t>
        </is>
      </c>
      <c r="T28" s="9" t="inlineStr">
        <is>
          <t>罗平县农业农村局</t>
        </is>
      </c>
      <c r="U28" s="9" t="inlineStr">
        <is>
          <t>罗平县板桥镇</t>
        </is>
      </c>
      <c r="V28" s="9" t="inlineStr">
        <is>
          <t>是</t>
        </is>
      </c>
      <c r="W28" s="9" t="n">
        <v>2026.01</v>
      </c>
      <c r="X28" s="9" t="n">
        <v>2026.12</v>
      </c>
      <c r="Y28" s="9" t="inlineStr">
        <is>
          <t>沪滇项目</t>
        </is>
      </c>
    </row>
    <row r="29" ht="336" customHeight="1" s="1">
      <c r="A29" s="9" t="n">
        <v>23</v>
      </c>
      <c r="B29" s="9" t="inlineStr">
        <is>
          <t>产业发展</t>
        </is>
      </c>
      <c r="C29" s="9" t="inlineStr">
        <is>
          <t>生产项目</t>
        </is>
      </c>
      <c r="D29" s="9" t="inlineStr">
        <is>
          <t>养殖业基地</t>
        </is>
      </c>
      <c r="E29" s="9" t="inlineStr">
        <is>
          <t>罗平县板桥镇募补村委会磨盘山特色动物养殖场建设项目</t>
        </is>
      </c>
      <c r="F29" s="9" t="inlineStr">
        <is>
          <t>板桥镇</t>
        </is>
      </c>
      <c r="G29" s="9" t="inlineStr">
        <is>
          <t>募补</t>
        </is>
      </c>
      <c r="H29" s="9" t="inlineStr">
        <is>
          <t>新建</t>
        </is>
      </c>
      <c r="I29" s="9" t="inlineStr">
        <is>
          <t>在罗平县板桥镇募补村委会磨盘山投资229万元新建特色动物养殖场，工程建设内容：1.新建特色动物养殖圈舍1950平方米，安装钢结构大棚1950平方米，投160万元；2.新建容积700立方米压力池1座，投资25万元；3.新建容积300立方米化粪池1座，投资6万元；4.硬化场地1950平方米，投资28万元；5.安装圈舍自动冲洗系统1套，安装幼崽自动消毒系统1套，投资10万元。项目总投资229万元。项目建成后资产量化给募补村集体，每年按投入资金的6%收益流转给镇属企业板桥镇秋禾服务专业合作社经营管理。项目建成可进一步发展壮大村集体经济，增加脱贫群众和监测对象收入。</t>
        </is>
      </c>
      <c r="J29" s="9" t="n">
        <v>200</v>
      </c>
      <c r="K29" s="9" t="n"/>
      <c r="L29" s="9" t="n"/>
      <c r="M29" s="9" t="n">
        <v>200</v>
      </c>
      <c r="N29" s="9" t="inlineStr">
        <is>
          <t>1.经济效益：项目每年为募补村集体增加15.6万元集体经济收入，项目运营吸纳募补村村民10人务工，月工资3000元，务工人员家庭年均收入增长10000元。
2.社会效益：通过项目建设，带动募补村村民发展肉牛、肉免、巴马香猪、竹鼠养殖，带动募补村村民发展草料种植、蔬菜种植等，通过多种方式带动募补村村民调整农业产业结构，走出农业产业发展新路子。
3.生态效益：进一步树立和践行绿水青山就是金山银山的理念，坚持尊重自然、顺应自然、融入自然、保护自然理念，有利于建立人与自然和谐共生的良性生态环境。</t>
        </is>
      </c>
      <c r="O29" s="9" t="inlineStr">
        <is>
          <t>1.带动就业：项目建设过程中，吸纳募补村村民30人参与项目建设；项目建成后吸纳募补村村民10人到养殖场务工。
2.带动产业：通过项目引领，示范带动50户募补村村民养殖肉牛、肉免、巴马香猪、竹鼠等特色动物；带动20户募补村村民种植饲料、蔬菜、青储饲料等。</t>
        </is>
      </c>
      <c r="P29" s="9" t="n">
        <v>850</v>
      </c>
      <c r="Q29" s="9" t="inlineStr">
        <is>
          <t>否</t>
        </is>
      </c>
      <c r="R29" s="9" t="inlineStr">
        <is>
          <t>否</t>
        </is>
      </c>
      <c r="S29" s="9" t="inlineStr">
        <is>
          <t>否</t>
        </is>
      </c>
      <c r="T29" s="9" t="inlineStr">
        <is>
          <t>罗平县农业农村局</t>
        </is>
      </c>
      <c r="U29" s="9" t="inlineStr">
        <is>
          <t>板桥镇人民政府</t>
        </is>
      </c>
      <c r="V29" s="9" t="inlineStr">
        <is>
          <t>是</t>
        </is>
      </c>
      <c r="W29" s="9" t="n">
        <v>2026.01</v>
      </c>
      <c r="X29" s="9" t="n">
        <v>2026.12</v>
      </c>
      <c r="Y29" s="9" t="inlineStr">
        <is>
          <t>沪滇项目</t>
        </is>
      </c>
    </row>
    <row r="30" ht="156" customHeight="1" s="1">
      <c r="A30" s="9" t="n">
        <v>24</v>
      </c>
      <c r="B30" s="9" t="inlineStr">
        <is>
          <t>产业发展</t>
        </is>
      </c>
      <c r="C30" s="9" t="inlineStr">
        <is>
          <t>生产项目</t>
        </is>
      </c>
      <c r="D30" s="9" t="inlineStr">
        <is>
          <t>产业园（区）</t>
        </is>
      </c>
      <c r="E30" s="9" t="inlineStr">
        <is>
          <t>蒿枝冲烤烟育苗基地改扩建</t>
        </is>
      </c>
      <c r="F30" s="9" t="inlineStr">
        <is>
          <t>马街镇</t>
        </is>
      </c>
      <c r="G30" s="9" t="inlineStr">
        <is>
          <t>荷叶</t>
        </is>
      </c>
      <c r="H30" s="9" t="inlineStr">
        <is>
          <t>改扩建</t>
        </is>
      </c>
      <c r="I30" s="9" t="inlineStr">
        <is>
          <t>围墙建设400米(2.5米高)，道路硬化300米，看守房40平方，Φ110PE管网1000米，场地平整4000平方。</t>
        </is>
      </c>
      <c r="J30" s="591" t="n">
        <v>30</v>
      </c>
      <c r="K30" s="591" t="n">
        <v>30</v>
      </c>
      <c r="L30" s="591" t="n"/>
      <c r="M30" s="591" t="n"/>
      <c r="N30" s="9" t="inlineStr">
        <is>
          <t>通过马街镇蒿枝冲烤烟育苗基地改扩建，将改善育苗基地基础设施，扩大烟苗种植量，将满足群众种植烤烟烟苗需求，提高蒿枝冲村民收入，提升群众发展生产的积极性。同时增加荷叶村委会的村集体经济，推动巩固拓展脱贫攻坚成果同乡村振兴有效衔接。</t>
        </is>
      </c>
      <c r="O30" s="9" t="inlineStr">
        <is>
          <t>带动村民就业，增加烤烟种植，增加群众收入</t>
        </is>
      </c>
      <c r="P30" s="9" t="n">
        <v>1715</v>
      </c>
      <c r="Q30" s="9" t="inlineStr">
        <is>
          <t>否</t>
        </is>
      </c>
      <c r="R30" s="9" t="inlineStr">
        <is>
          <t>否</t>
        </is>
      </c>
      <c r="S30" s="9" t="inlineStr">
        <is>
          <t>否</t>
        </is>
      </c>
      <c r="T30" s="9" t="inlineStr">
        <is>
          <t>农业农村局</t>
        </is>
      </c>
      <c r="U30" s="9" t="inlineStr">
        <is>
          <t>马街镇人民政府</t>
        </is>
      </c>
      <c r="V30" s="9" t="inlineStr">
        <is>
          <t>是</t>
        </is>
      </c>
      <c r="W30" s="9" t="n">
        <v>2026.3</v>
      </c>
      <c r="X30" s="9" t="n">
        <v>2026.12</v>
      </c>
      <c r="Y30" s="9" t="n"/>
    </row>
    <row r="31" ht="156" customHeight="1" s="1">
      <c r="A31" s="9" t="n">
        <v>25</v>
      </c>
      <c r="B31" s="9" t="inlineStr">
        <is>
          <t>产业发展</t>
        </is>
      </c>
      <c r="C31" s="9" t="inlineStr">
        <is>
          <t>生产项目</t>
        </is>
      </c>
      <c r="D31" s="9" t="inlineStr">
        <is>
          <t>产业园（区）</t>
        </is>
      </c>
      <c r="E31" s="9" t="inlineStr">
        <is>
          <t>洒五子烤烟育苗基地改扩建</t>
        </is>
      </c>
      <c r="F31" s="9" t="inlineStr">
        <is>
          <t>马街镇</t>
        </is>
      </c>
      <c r="G31" s="9" t="inlineStr">
        <is>
          <t>荷叶</t>
        </is>
      </c>
      <c r="H31" s="9" t="inlineStr">
        <is>
          <t>改扩建</t>
        </is>
      </c>
      <c r="I31" s="9" t="inlineStr">
        <is>
          <t>围墙建设700米(2.5米高)，河沟建设500米（1.5米宽、2米高），道路硬化400米，挡墙建设30米（3米高），看守房40平方，Φ110PE管网200米。</t>
        </is>
      </c>
      <c r="J31" s="591" t="n">
        <v>50</v>
      </c>
      <c r="K31" s="591" t="n">
        <v>50</v>
      </c>
      <c r="L31" s="591" t="n"/>
      <c r="M31" s="591" t="n"/>
      <c r="N31" s="9" t="inlineStr">
        <is>
          <t>通过马街镇洒五子烤烟育苗基地改扩建，将改善育苗基地基础设施，扩大烟苗种植量，将满足群众种植烤烟烟苗需求，提高洒五子村民收入，提升群众发展生产的积极性。同时增加荷叶村委会的村集体经济，推动巩固拓展脱贫攻坚成果同乡村振兴有效衔接。</t>
        </is>
      </c>
      <c r="O31" s="9" t="inlineStr">
        <is>
          <t>带动村民就业，增加烤烟种植，增加群众收入</t>
        </is>
      </c>
      <c r="P31" s="9" t="n">
        <v>1075</v>
      </c>
      <c r="Q31" s="9" t="inlineStr">
        <is>
          <t>否</t>
        </is>
      </c>
      <c r="R31" s="9" t="inlineStr">
        <is>
          <t>否</t>
        </is>
      </c>
      <c r="S31" s="9" t="inlineStr">
        <is>
          <t>否</t>
        </is>
      </c>
      <c r="T31" s="9" t="inlineStr">
        <is>
          <t>农业农村局</t>
        </is>
      </c>
      <c r="U31" s="9" t="inlineStr">
        <is>
          <t>马街镇人民政府</t>
        </is>
      </c>
      <c r="V31" s="9" t="inlineStr">
        <is>
          <t>是</t>
        </is>
      </c>
      <c r="W31" s="9" t="n">
        <v>2026.3</v>
      </c>
      <c r="X31" s="9" t="n">
        <v>2026.12</v>
      </c>
      <c r="Y31" s="9" t="n"/>
    </row>
    <row r="32" ht="120" customHeight="1" s="1">
      <c r="A32" s="9" t="n">
        <v>26</v>
      </c>
      <c r="B32" s="9" t="inlineStr">
        <is>
          <t>产业发展</t>
        </is>
      </c>
      <c r="C32" s="9" t="inlineStr">
        <is>
          <t>加工流通项目</t>
        </is>
      </c>
      <c r="D32" s="9" t="inlineStr">
        <is>
          <t>农产品仓储保鲜冷链基础设施建设</t>
        </is>
      </c>
      <c r="E32" s="351" t="inlineStr">
        <is>
          <t>戈背村农产品生产及仓储冷链设施配套项目</t>
        </is>
      </c>
      <c r="F32" s="9" t="inlineStr">
        <is>
          <t>马街镇</t>
        </is>
      </c>
      <c r="G32" s="9" t="inlineStr">
        <is>
          <t>戈背</t>
        </is>
      </c>
      <c r="H32" s="9" t="inlineStr">
        <is>
          <t>新建</t>
        </is>
      </c>
      <c r="I32" s="9" t="inlineStr">
        <is>
          <t>冷库3000立方米，占地500平方米，分检车间400平方及其他配套设施。</t>
        </is>
      </c>
      <c r="J32" s="591" t="n">
        <v>200</v>
      </c>
      <c r="K32" s="591" t="n">
        <v>200</v>
      </c>
      <c r="L32" s="591" t="n"/>
      <c r="M32" s="591" t="n"/>
      <c r="N32" s="9" t="inlineStr">
        <is>
          <t>通过马街镇戈背村冷链物流厂房新建，带动村民就业，为戈背村民增收，提升群众发展生产的积极性。同时增加戈背村委会的村集体经济，推动巩固拓展脱贫攻坚成果同乡村振兴有效衔接。</t>
        </is>
      </c>
      <c r="O32" s="9" t="inlineStr">
        <is>
          <t>带动村民就业，增加群众收入</t>
        </is>
      </c>
      <c r="P32" s="9" t="n">
        <v>4800</v>
      </c>
      <c r="Q32" s="9" t="inlineStr">
        <is>
          <t>否</t>
        </is>
      </c>
      <c r="R32" s="9" t="inlineStr">
        <is>
          <t>否</t>
        </is>
      </c>
      <c r="S32" s="9" t="inlineStr">
        <is>
          <t>否</t>
        </is>
      </c>
      <c r="T32" s="9" t="inlineStr">
        <is>
          <t>农业农村局</t>
        </is>
      </c>
      <c r="U32" s="9" t="inlineStr">
        <is>
          <t>马街镇人民政府</t>
        </is>
      </c>
      <c r="V32" s="9" t="inlineStr">
        <is>
          <t>是</t>
        </is>
      </c>
      <c r="W32" s="9" t="n">
        <v>2026.3</v>
      </c>
      <c r="X32" s="9" t="n">
        <v>2026.12</v>
      </c>
      <c r="Y32" s="9" t="n"/>
    </row>
    <row r="33" ht="60" customHeight="1" s="1">
      <c r="A33" s="9" t="n">
        <v>27</v>
      </c>
      <c r="B33" s="9" t="inlineStr">
        <is>
          <t>产业发展</t>
        </is>
      </c>
      <c r="C33" s="9" t="inlineStr">
        <is>
          <t>配套设施项目</t>
        </is>
      </c>
      <c r="D33" s="9" t="inlineStr">
        <is>
          <t>产业园（区）</t>
        </is>
      </c>
      <c r="E33" s="9" t="inlineStr">
        <is>
          <t>戈背村委会农特产品加工项目</t>
        </is>
      </c>
      <c r="F33" s="9" t="inlineStr">
        <is>
          <t>马街镇</t>
        </is>
      </c>
      <c r="G33" s="9" t="inlineStr">
        <is>
          <t>戈背</t>
        </is>
      </c>
      <c r="H33" s="9" t="inlineStr">
        <is>
          <t>新建</t>
        </is>
      </c>
      <c r="I33" s="9" t="inlineStr">
        <is>
          <t>建设土特产品加工厂房100平方米，仓储间100平方米，道路改扩建150米，电力设施改建1套，配套加工设备1套.包括原料处理设备及包装设备.</t>
        </is>
      </c>
      <c r="J33" s="591" t="n">
        <v>150</v>
      </c>
      <c r="K33" s="591" t="n">
        <v>150</v>
      </c>
      <c r="L33" s="591" t="n"/>
      <c r="M33" s="591" t="n"/>
      <c r="N33" s="9" t="inlineStr">
        <is>
          <t>通过项目的建设将拓展戈背村农产品销路，发展第一产业，增加村集体收入</t>
        </is>
      </c>
      <c r="O33" s="9" t="inlineStr">
        <is>
          <t>带动村民就业，提高农民种养殖积极性，增加群众收入</t>
        </is>
      </c>
      <c r="P33" s="9" t="n">
        <v>1272</v>
      </c>
      <c r="Q33" s="9" t="inlineStr">
        <is>
          <t>否</t>
        </is>
      </c>
      <c r="R33" s="9" t="inlineStr">
        <is>
          <t>否</t>
        </is>
      </c>
      <c r="S33" s="9" t="inlineStr">
        <is>
          <t>否</t>
        </is>
      </c>
      <c r="T33" s="9" t="inlineStr">
        <is>
          <t>农业农村局</t>
        </is>
      </c>
      <c r="U33" s="9" t="inlineStr">
        <is>
          <t>马街镇人民政府</t>
        </is>
      </c>
      <c r="V33" s="9" t="inlineStr">
        <is>
          <t>是</t>
        </is>
      </c>
      <c r="W33" s="9" t="n">
        <v>2026.3</v>
      </c>
      <c r="X33" s="9" t="n">
        <v>2026.12</v>
      </c>
      <c r="Y33" s="9" t="n"/>
    </row>
    <row r="34" ht="120" customHeight="1" s="1">
      <c r="A34" s="9" t="n">
        <v>28</v>
      </c>
      <c r="B34" s="9" t="inlineStr">
        <is>
          <t>产业发展</t>
        </is>
      </c>
      <c r="C34" s="9" t="inlineStr">
        <is>
          <t>生产项目</t>
        </is>
      </c>
      <c r="D34" s="9" t="inlineStr">
        <is>
          <t>农产品仓储保鲜冷链基础设施建设</t>
        </is>
      </c>
      <c r="E34" s="9" t="inlineStr">
        <is>
          <t>罗平县阿岗镇岗德村辣椒分拣车间建设项目</t>
        </is>
      </c>
      <c r="F34" s="9" t="inlineStr">
        <is>
          <t>阿岗镇</t>
        </is>
      </c>
      <c r="G34" s="9" t="inlineStr">
        <is>
          <t>岗德</t>
        </is>
      </c>
      <c r="H34" s="9" t="inlineStr">
        <is>
          <t>新建</t>
        </is>
      </c>
      <c r="I34" s="11" t="inlineStr">
        <is>
          <t>1.建设保鲜仓储冷库2000平方米，配备水冷压缩机组、蒸发风机等制冷设备；
2.建设钢架结构通风分拣包装车间1300平方米；
3.建设抗腐蚀性泡椒车间1500平方米；
4.硬化园区场地及道路6000平方米；
5.建设办公用房210平方米；
6.其他配套附属设施。</t>
        </is>
      </c>
      <c r="J34" s="591" t="n">
        <v>300</v>
      </c>
      <c r="K34" s="9" t="n"/>
      <c r="L34" s="9" t="n"/>
      <c r="M34" s="9" t="n">
        <v>300</v>
      </c>
      <c r="N34" s="9" t="inlineStr">
        <is>
          <t>项目建成后，预计可惠及岗德、捏恰、海马、法郎、阿岗等村委会，覆盖脱贫户及监测对象445户1761人，有效促进辣椒仓储运输产业标准化、规模化、品牌化发展，提升区域农业整体竞争力。</t>
        </is>
      </c>
      <c r="O34" s="9" t="inlineStr">
        <is>
          <t>带动群众种植辣椒、带动务工就业等</t>
        </is>
      </c>
      <c r="P34" s="9" t="n">
        <v>2000</v>
      </c>
      <c r="Q34" s="9" t="inlineStr">
        <is>
          <t>否</t>
        </is>
      </c>
      <c r="R34" s="9" t="inlineStr">
        <is>
          <t>否</t>
        </is>
      </c>
      <c r="S34" s="9" t="inlineStr">
        <is>
          <t>否</t>
        </is>
      </c>
      <c r="T34" s="9" t="inlineStr">
        <is>
          <t>农业局</t>
        </is>
      </c>
      <c r="U34" s="9" t="inlineStr">
        <is>
          <t>罗平县欣兴建筑开发有限责任公司</t>
        </is>
      </c>
      <c r="V34" s="9" t="inlineStr">
        <is>
          <t>是</t>
        </is>
      </c>
      <c r="W34" s="9" t="n">
        <v>2026.3</v>
      </c>
      <c r="X34" s="9" t="n">
        <v>2026.9</v>
      </c>
      <c r="Y34" s="9" t="inlineStr">
        <is>
          <t>沪滇项目</t>
        </is>
      </c>
    </row>
    <row r="35" ht="120" customHeight="1" s="1">
      <c r="A35" s="9" t="n">
        <v>29</v>
      </c>
      <c r="B35" s="11" t="inlineStr">
        <is>
          <t>产业发展</t>
        </is>
      </c>
      <c r="C35" s="11" t="inlineStr">
        <is>
          <t>生产项目</t>
        </is>
      </c>
      <c r="D35" s="348" t="inlineStr">
        <is>
          <t>加工业</t>
        </is>
      </c>
      <c r="E35" s="348" t="inlineStr">
        <is>
          <t>海马居委会海马村玉米烘干（300吨/日）建设项目</t>
        </is>
      </c>
      <c r="F35" s="9" t="inlineStr">
        <is>
          <t>阿岗镇</t>
        </is>
      </c>
      <c r="G35" s="348" t="inlineStr">
        <is>
          <t>海马</t>
        </is>
      </c>
      <c r="H35" s="347" t="inlineStr">
        <is>
          <t>新建</t>
        </is>
      </c>
      <c r="I35" s="348" t="inlineStr">
        <is>
          <t>（1）场地硬化1500平方米，投资15万元；
（2）建设玉米堆放钢架棚1100平方米，玉米烘干车间钢架棚900平方米，投资160万元；
（3）（300吨/日）玉米烘干及储存罐生产线一条，180万元
（4）环保配套设施。25万元。</t>
        </is>
      </c>
      <c r="J35" s="592" t="n">
        <v>180</v>
      </c>
      <c r="K35" s="349" t="n">
        <v>180</v>
      </c>
      <c r="L35" s="349" t="n"/>
      <c r="M35" s="349" t="n"/>
      <c r="N35" s="348" t="inlineStr">
        <is>
          <t>项目建成后，可以增加粮食烘干能力，扩大粮食收储量，有效地发挥粮食储备功能，促进粮食物流的发展，推进粮食生产流通产业化，加快项目周边地区粮食的收储、购销和流通，降促进农民增收。</t>
        </is>
      </c>
      <c r="O35" s="347" t="inlineStr">
        <is>
          <t>带动群众种植玉米、带动务工就业等</t>
        </is>
      </c>
      <c r="P35" s="349" t="n">
        <v>2664</v>
      </c>
      <c r="Q35" s="347" t="inlineStr">
        <is>
          <t>否</t>
        </is>
      </c>
      <c r="R35" s="347" t="inlineStr">
        <is>
          <t>否</t>
        </is>
      </c>
      <c r="S35" s="347" t="inlineStr">
        <is>
          <t>否</t>
        </is>
      </c>
      <c r="T35" s="347" t="inlineStr">
        <is>
          <t>罗平县农业农村局</t>
        </is>
      </c>
      <c r="U35" s="348" t="inlineStr">
        <is>
          <t>罗平县欣兴建筑开发有限责任公司</t>
        </is>
      </c>
      <c r="V35" s="347" t="inlineStr">
        <is>
          <t>是</t>
        </is>
      </c>
      <c r="W35" s="356" t="n">
        <v>2026.03</v>
      </c>
      <c r="X35" s="356" t="n">
        <v>2026.11</v>
      </c>
      <c r="Y35" s="356" t="n"/>
    </row>
    <row r="36" ht="409.5" customHeight="1" s="1">
      <c r="A36" s="9" t="n">
        <v>30</v>
      </c>
      <c r="B36" s="9" t="inlineStr">
        <is>
          <t>产业发展</t>
        </is>
      </c>
      <c r="C36" s="9" t="inlineStr">
        <is>
          <t>生产项目</t>
        </is>
      </c>
      <c r="D36" s="9" t="inlineStr">
        <is>
          <t>种植业基地</t>
        </is>
      </c>
      <c r="E36" s="9" t="inlineStr">
        <is>
          <t>菜园居委会绿色蔬菜种植基地建设项目</t>
        </is>
      </c>
      <c r="F36" s="9" t="inlineStr">
        <is>
          <t>富乐镇</t>
        </is>
      </c>
      <c r="G36" s="9" t="inlineStr">
        <is>
          <t>菜园社区</t>
        </is>
      </c>
      <c r="H36" s="9" t="inlineStr">
        <is>
          <t>新建</t>
        </is>
      </c>
      <c r="I36" s="9" t="inlineStr">
        <is>
          <t>菜园居委会蚂蝗田村横沟土地集中，水资源丰富，土质优良，气候适宜，有利于绿色蔬菜生长，在此建设一块350亩的绿色蔬菜种植基地，有利于土地集约化利用，盘活菜园社区集体经济，增加农户收入。建设主要内容：用挖机平整土地350亩，投资42万元；铺设灌溉管网4000米，投资20万元；新修机耕路（挖方、填方）长2500米，宽3.5米，投资37.5万元，道路硬化长2500米，宽3.5米，厚0.2米，投资90万元，排水沟（三面用混凝土）2500米，投资87.5万元</t>
        </is>
      </c>
      <c r="J36" s="9" t="n">
        <v>100</v>
      </c>
      <c r="K36" s="9" t="n">
        <v>100</v>
      </c>
      <c r="L36" s="9" t="n"/>
      <c r="M36" s="9" t="n"/>
      <c r="N36" s="9" t="inlineStr">
        <is>
          <t xml:space="preserve">一、基础设施建设
土地平整：完成350亩土地平整工作，确保菜园社区集体土地种植符合建设标准；铺设灌溉管网：铺设涵盖供水及灌溉为一体的灌溉管网，全长4000米；道路开挖：蚂蝗田党员活动室至郭家包包至榄树龙潭开挖宽3.5米、全长2500米的机耕路；
二、经济效益
农民增收：通过建设绿色蔬菜种植基地，盘活菜园居委会集体经济，促进菜园社区产业发展，预计带动农民年人均增收≥20%。
产业增值：增强菜园社区绿色蔬菜产业竞争力，提升产品附加值，预计产业链总价值增加≥15%。                                                                      三、可持续发展
生态保护：合理利用耕地，增加集体土地利用效率，实现生态效益与经济效益双赢。
技术培训：开展绿色蔬菜种植与加工技术培训，提升村民技能水平，为产业长期发展提供人才支撑。
品牌建设：打造菜园社区绿色蔬菜品牌，提升产品附加值，增强市场竞争力。
四、社会效益
就业机会：项目实施过程中直接创造就业岗位≥20个，间接带动相关产业链就业。
社区发展：促进菜园社区经济发展，提升居民生活水平与幸福感。               </t>
        </is>
      </c>
      <c r="O36" s="9" t="inlineStr">
        <is>
          <t>改善生产条件，带动就业</t>
        </is>
      </c>
      <c r="P36" s="9" t="n">
        <v>1396</v>
      </c>
      <c r="Q36" s="9" t="inlineStr">
        <is>
          <t>否</t>
        </is>
      </c>
      <c r="R36" s="9" t="inlineStr">
        <is>
          <t>否</t>
        </is>
      </c>
      <c r="S36" s="9" t="inlineStr">
        <is>
          <t>否</t>
        </is>
      </c>
      <c r="T36" s="9" t="inlineStr">
        <is>
          <t>罗平县农业农村局</t>
        </is>
      </c>
      <c r="U36" s="9" t="inlineStr">
        <is>
          <t>富乐镇人民政府</t>
        </is>
      </c>
      <c r="V36" s="9" t="inlineStr">
        <is>
          <t>是</t>
        </is>
      </c>
      <c r="W36" s="9" t="n">
        <v>2026.1</v>
      </c>
      <c r="X36" s="9" t="n">
        <v>2026.12</v>
      </c>
      <c r="Y36" s="6" t="n"/>
    </row>
    <row r="37" ht="409.5" customHeight="1" s="1">
      <c r="A37" s="9" t="n">
        <v>31</v>
      </c>
      <c r="B37" s="9" t="inlineStr">
        <is>
          <t>产业发展</t>
        </is>
      </c>
      <c r="C37" s="9" t="inlineStr">
        <is>
          <t>加工流通项目</t>
        </is>
      </c>
      <c r="D37" s="9" t="inlineStr">
        <is>
          <t>加工业</t>
        </is>
      </c>
      <c r="E37" s="9" t="inlineStr">
        <is>
          <t>富乐镇天水社区民族特色食品加工产业项目建设</t>
        </is>
      </c>
      <c r="F37" s="9" t="inlineStr">
        <is>
          <t>富乐镇</t>
        </is>
      </c>
      <c r="G37" s="9" t="inlineStr">
        <is>
          <t>天水社区</t>
        </is>
      </c>
      <c r="H37" s="9" t="inlineStr">
        <is>
          <t>新建</t>
        </is>
      </c>
      <c r="I37" s="9" t="inlineStr">
        <is>
          <t>富乐镇天水社区民族特色食品加工产业 主营特色食品生产加工包装及销售项目。重点以富乐酥肉，干巴，米花为主，建设内容为：
1.场地平整及硬化600平方米，投入11万元；2.冷库占地100平方米，容积600立方米（配置附属货物架），投入60万元；3.加工产房200平方米，投入12万元；4.化验室30平方米，投入2万元；5.成品仓库50平方米，投入3万元；6.包装间50平方米，投入3万元；7.购置切肉机1套，投入6万元；8.购置酥肉加工设备1套，投入8万元；9.购置包装机1套，投入5万元；10.购置消毒设备1套食物检验设备1套，投入10万元，11.配置食品货架，投入3万元，12.配套安装工业用电变压器一组，投资10万。</t>
        </is>
      </c>
      <c r="J37" s="9" t="n">
        <v>50</v>
      </c>
      <c r="K37" s="9" t="n">
        <v>50</v>
      </c>
      <c r="L37" s="9" t="n"/>
      <c r="M37" s="9" t="n"/>
      <c r="N37" s="9" t="inlineStr">
        <is>
          <t>一、基础设施完善
建设规模：完成占地600平方米的特色食品加工产业基地建设，包括冷库、加工厂、化验室、仓库及包装间等。
冷库建设：冷库占地面积100平方米，容积达600立方米，确保原材料及成品储存需求。
二、生产能力提升
设备购置：购置切肉机、酥肉加工设备、包装机、消毒设备及食物检验设备各1套，提升加工效率与产品质量。
加工效率：预计加工厂（200平方米）投产后，特色食品（富乐酥肉、干巴、米花）年加工提升幅度≥30%。
三、质量控制
化验与检验：建立30平方米化验室，配备食物检验设备，确保产品合格率≥99%，提升品牌形象。
消毒措施：通过消毒设备的应用，确保生产环境及产品的卫生安全，降低食品安全风险。
四、市场拓展与销售
产品包装：包装间（50平方米）配备包装机，提升产品包装质量与美观度，增强市场竞争力。
销售渠道：拓宽销售渠道，线上线下结合，预计年销售额增长≥30%，品牌知名度提升≥20%。
五、经济效益
农民增收：通过特色食品加工产业的发展，带动当地原材料种植与养殖，预计带动农户增收≥10%。</t>
        </is>
      </c>
      <c r="O37" s="9" t="inlineStr">
        <is>
          <t>带动农户就业、技能培训、原料采购</t>
        </is>
      </c>
      <c r="P37" s="9" t="n">
        <v>1500</v>
      </c>
      <c r="Q37" s="9" t="inlineStr">
        <is>
          <t>否</t>
        </is>
      </c>
      <c r="R37" s="9" t="inlineStr">
        <is>
          <t>否</t>
        </is>
      </c>
      <c r="S37" s="9" t="inlineStr">
        <is>
          <t>否</t>
        </is>
      </c>
      <c r="T37" s="9" t="inlineStr">
        <is>
          <t>罗平县农业农村局</t>
        </is>
      </c>
      <c r="U37" s="9" t="inlineStr">
        <is>
          <t>富乐镇人民政府</t>
        </is>
      </c>
      <c r="V37" s="9" t="inlineStr">
        <is>
          <t>是</t>
        </is>
      </c>
      <c r="W37" s="9" t="n">
        <v>2026.1</v>
      </c>
      <c r="X37" s="9" t="n">
        <v>2026.12</v>
      </c>
      <c r="Y37" s="6" t="n"/>
    </row>
    <row r="38" ht="409.5" customHeight="1" s="1">
      <c r="A38" s="9" t="n">
        <v>32</v>
      </c>
      <c r="B38" s="9" t="inlineStr">
        <is>
          <t>产业发展</t>
        </is>
      </c>
      <c r="C38" s="9" t="inlineStr">
        <is>
          <t>生产项目</t>
        </is>
      </c>
      <c r="D38" s="9" t="inlineStr">
        <is>
          <t>种植业基地</t>
        </is>
      </c>
      <c r="E38" s="9" t="inlineStr">
        <is>
          <t>富乐居委会猕猴桃种植基地建设项目</t>
        </is>
      </c>
      <c r="F38" s="9" t="inlineStr">
        <is>
          <t>富乐镇</t>
        </is>
      </c>
      <c r="G38" s="9" t="inlineStr">
        <is>
          <t>富乐社区</t>
        </is>
      </c>
      <c r="H38" s="9" t="inlineStr">
        <is>
          <t>新建</t>
        </is>
      </c>
      <c r="I38" s="9" t="inlineStr">
        <is>
          <t>富乐居委会龚家坪子土地集中，水资源丰富，土质优良，气候适宜，有利于种植猕猴桃，在此建设一块100亩的绿色猕猴桃种植基地，有利于土地集约化利用，盘活富乐社区集体经济，增加农户收入。建设主要内容：1.平整土地100亩，投资12万元，2.铺设灌溉管网2000米，投资10万元，3.新修机耕路（挖方、填方）500米，投资8万元；4.道路硬化长500米，宽3.5米，厚0.2米，投资18万元，5.平整及硬化场地310平方米，投资7万元；6.新建厂房300平方米，投资18万元；7.新建冷库一座1200立方米（配置附属货物架），投资120万元。8.配套安装工业用电变压器一组，投资10万。</t>
        </is>
      </c>
      <c r="J38" s="9" t="n">
        <v>100</v>
      </c>
      <c r="K38" s="9" t="n">
        <v>100</v>
      </c>
      <c r="L38" s="9" t="n"/>
      <c r="M38" s="9" t="n"/>
      <c r="N38" s="9" t="inlineStr">
        <is>
          <t xml:space="preserve">一、基础设施建设
土地平整：完成100亩土地平整工作，确保富乐社区集体土地种植符合建设标准；铺设灌溉管网：铺设供水及灌溉为一体的灌溉管网，全长2000米； 道路开挖：大鸡场口至岩头寨开挖宽3.5米、全长500米的机耕路；
二、经济效益
农民增收：通过建设绿色猕猴桃种植基地，盘活富乐居委会集体经济，促进富乐社区产业发展，预计带动农民年人均增收≥20%。
产业增值：增强富乐社区猕猴桃产业竞争力，提升产品附加值，预计产业链总价值增加≥15%。                                                                      三、可持续发展
生态保护：合理利用耕地，增加集体土地利用效率，实现生态效益与经济效益双赢。
技术培训：开展猕猴桃种植与加工技术培训，提升村民技能水平，为产业长期发展提供人才支撑。
品牌建设：打造富乐社区绿色猕猴桃品牌，提升产品附加值，增强市场竞争力。
四、社会效益
就业机会：项目实施过程中直接创造就业岗位≥20个，间接带动相关产业链就业。
社区发展：促进富乐社区经济发展，提升居民生活水平与幸福感。               </t>
        </is>
      </c>
      <c r="O38" s="9" t="inlineStr">
        <is>
          <t>改善生产条件，带动就业</t>
        </is>
      </c>
      <c r="P38" s="9" t="n">
        <v>1396</v>
      </c>
      <c r="Q38" s="9" t="inlineStr">
        <is>
          <t>否</t>
        </is>
      </c>
      <c r="R38" s="9" t="inlineStr">
        <is>
          <t>否</t>
        </is>
      </c>
      <c r="S38" s="9" t="inlineStr">
        <is>
          <t>否</t>
        </is>
      </c>
      <c r="T38" s="9" t="inlineStr">
        <is>
          <t>罗平县农业农村局</t>
        </is>
      </c>
      <c r="U38" s="9" t="inlineStr">
        <is>
          <t>富乐镇人民政府</t>
        </is>
      </c>
      <c r="V38" s="9" t="inlineStr">
        <is>
          <t>是</t>
        </is>
      </c>
      <c r="W38" s="9" t="n">
        <v>2026.1</v>
      </c>
      <c r="X38" s="9" t="n">
        <v>2026.12</v>
      </c>
      <c r="Y38" s="6" t="n"/>
    </row>
    <row r="39" ht="409.5" customHeight="1" s="1">
      <c r="A39" s="9" t="n">
        <v>33</v>
      </c>
      <c r="B39" s="9" t="inlineStr">
        <is>
          <t>产业发展</t>
        </is>
      </c>
      <c r="C39" s="9" t="inlineStr">
        <is>
          <t>加工流通项目</t>
        </is>
      </c>
      <c r="D39" s="9" t="inlineStr">
        <is>
          <t>加工业</t>
        </is>
      </c>
      <c r="E39" s="351" t="inlineStr">
        <is>
          <t>富乐镇新沙河村麦类农产品生产加工厂项目建设</t>
        </is>
      </c>
      <c r="F39" s="9" t="inlineStr">
        <is>
          <t>富乐镇</t>
        </is>
      </c>
      <c r="G39" s="9" t="inlineStr">
        <is>
          <t>新沙河村委会</t>
        </is>
      </c>
      <c r="H39" s="9" t="inlineStr">
        <is>
          <t>新建</t>
        </is>
      </c>
      <c r="I39" s="9" t="inlineStr">
        <is>
          <t>富乐镇新沙河村面条加工厂项目建设：
1.新建800平方米现代化面条加工厂房，投入48万元；2.场地平整及硬化900平方米生产区域，投入17万元；3.购置扯面机，投入6万元；4.购置磨面机，投入5万元；5.购置风干机，投入5万元；6.购置风干架及其附属配置，投入12万元。7.面条包装机，投入4万元。8.配置货架，3万元。</t>
        </is>
      </c>
      <c r="J39" s="9" t="n">
        <v>100</v>
      </c>
      <c r="K39" s="9" t="n">
        <v>100</v>
      </c>
      <c r="L39" s="9" t="n"/>
      <c r="M39" s="9" t="n"/>
      <c r="N39" s="9" t="inlineStr">
        <is>
          <t>一、基础设施建设场地平整：完成场地平整工作，确保项目顺利推进。厂房建设：新建800平方米现代化面条加工厂房，提升生产能力。场地硬化：硬化900平方米生产区域，改善作业环境，提高生产效率。二、设备购置与安装加工设备：购置扯面机、磨面机、风干机等关键生产设备，实现面条从原料到成品的自动化加工。扯面机：提升面条制作效率与质量。磨面机：保障原料粉质细腻。风干机与风干架：优化面条干燥过程，保持面条品质。三、生产效率与质量控制生产效率：通过自动化设备的引入，预计面条日产量提升≥50%，生产效率显著提高。质量控制：加强生产流程监控，确保面条产品质量稳定，合格率≥98%。四、经济效益成本控制：优化生产流程与设备配置，降低单位产品生产成本，预计成本降低≥10%。收入增长：生产效率与产品质量的提升，将带动销售收入增长，预计年销售额增长≥30%。五、社会效益与可持续发展就业促进：项目投产后，预计创造直接就业岗位≥5个，带动当地就业。技能培训：为员工提供技能培训，提升技能水平。产业链延伸：面条加工厂的建立，将促进当地小麦种植等上游产业发展，形成良性循环。环保节能：注重生产过程中的环保与节能，减少对环境的影响，实现绿色生产。</t>
        </is>
      </c>
      <c r="O39" s="9" t="inlineStr">
        <is>
          <t>带动就业、原料采购、技能培训</t>
        </is>
      </c>
      <c r="P39" s="9" t="n">
        <v>2800</v>
      </c>
      <c r="Q39" s="9" t="inlineStr">
        <is>
          <t>否</t>
        </is>
      </c>
      <c r="R39" s="9" t="inlineStr">
        <is>
          <t>否</t>
        </is>
      </c>
      <c r="S39" s="9" t="inlineStr">
        <is>
          <t>否</t>
        </is>
      </c>
      <c r="T39" s="9" t="inlineStr">
        <is>
          <t>罗平县农业农村局</t>
        </is>
      </c>
      <c r="U39" s="9" t="inlineStr">
        <is>
          <t>富乐镇人民政府</t>
        </is>
      </c>
      <c r="V39" s="9" t="inlineStr">
        <is>
          <t>是</t>
        </is>
      </c>
      <c r="W39" s="9" t="n">
        <v>2026.1</v>
      </c>
      <c r="X39" s="9" t="n">
        <v>2026.12</v>
      </c>
      <c r="Y39" s="6" t="n"/>
    </row>
    <row r="40" ht="216" customHeight="1" s="1">
      <c r="A40" s="9" t="n">
        <v>34</v>
      </c>
      <c r="B40" s="9" t="inlineStr">
        <is>
          <t>产业发展</t>
        </is>
      </c>
      <c r="C40" s="9" t="inlineStr">
        <is>
          <t>生产项目</t>
        </is>
      </c>
      <c r="D40" s="9" t="inlineStr">
        <is>
          <t>食用菌种植业基地</t>
        </is>
      </c>
      <c r="E40" s="9" t="inlineStr">
        <is>
          <t>罗平富乐高值特色现代食用菌工厂基地及冷链包装车间建设项目</t>
        </is>
      </c>
      <c r="F40" s="9" t="inlineStr">
        <is>
          <t>富乐镇</t>
        </is>
      </c>
      <c r="G40" s="9" t="inlineStr">
        <is>
          <t>富乐居委会</t>
        </is>
      </c>
      <c r="H40" s="9" t="inlineStr">
        <is>
          <t>扩建</t>
        </is>
      </c>
      <c r="I40" s="9" t="inlineStr">
        <is>
          <t>项目总占地10470平方米（现有农贸市场钢棚2000平米），位于富乐居委会莲花路，计划投入498万元建设金耳出菇房2000平方共16间智能出菇房339万元，建设内容包含：出菇房保温结构，出菇架8层，（恒温恒湿设备，二氧化碳检测智能管理系统）。2000平方地面基础钢构改造50万元（含地面保温），叉车1辆6万元，采菇分拣间1间8万元，保鲜待出库间1间15万元。4.2米冷藏车15万元，烘干房1间配套烘干架20万元，变电器及主电源45万元。</t>
        </is>
      </c>
      <c r="J40" s="9" t="n">
        <v>200</v>
      </c>
      <c r="K40" s="9" t="n"/>
      <c r="L40" s="9" t="n"/>
      <c r="M40" s="9" t="n">
        <v>200</v>
      </c>
      <c r="N40" s="9" t="inlineStr">
        <is>
          <t>1.经济效益：本项目实施后，投资经营主体为富乐镇供销社。采取公司+合作社+基地+农户的联带模式，每年可生产金耳100吨，增收400万元，集体经济不低于10万元，农民社员户均年增收8千元。带动就业20余人。
2.社会效益：提升供销社形象，增加社会就业，盘活供销社原有资产。
3.生态效益：实现农业生产生态化、品牌化。</t>
        </is>
      </c>
      <c r="O40" s="9" t="inlineStr">
        <is>
          <t>带动就业，带动种植</t>
        </is>
      </c>
      <c r="P40" s="9" t="n">
        <v>500</v>
      </c>
      <c r="Q40" s="9" t="inlineStr">
        <is>
          <t>否</t>
        </is>
      </c>
      <c r="R40" s="9" t="inlineStr">
        <is>
          <t>否</t>
        </is>
      </c>
      <c r="S40" s="9" t="inlineStr">
        <is>
          <t>否</t>
        </is>
      </c>
      <c r="T40" s="9" t="inlineStr">
        <is>
          <t>罗平县农业农村局</t>
        </is>
      </c>
      <c r="U40" s="9" t="inlineStr">
        <is>
          <t>富乐镇人民政府</t>
        </is>
      </c>
      <c r="V40" s="9" t="inlineStr">
        <is>
          <t>是</t>
        </is>
      </c>
      <c r="W40" s="9" t="n">
        <v>2026.01</v>
      </c>
      <c r="X40" s="9" t="n">
        <v>2026.12</v>
      </c>
      <c r="Y40" s="9" t="inlineStr">
        <is>
          <t>沪滇项目</t>
        </is>
      </c>
    </row>
    <row r="41" ht="144" customHeight="1" s="1">
      <c r="A41" s="9" t="n">
        <v>35</v>
      </c>
      <c r="B41" s="9" t="inlineStr">
        <is>
          <t>产业发展</t>
        </is>
      </c>
      <c r="C41" s="9" t="inlineStr">
        <is>
          <t>生产项目</t>
        </is>
      </c>
      <c r="D41" s="9" t="inlineStr">
        <is>
          <t>加工业</t>
        </is>
      </c>
      <c r="E41" s="9" t="inlineStr">
        <is>
          <t>摩龙村委会易地扶贫搬迁安置点农特产品初加工车间建设项目</t>
        </is>
      </c>
      <c r="F41" s="9" t="inlineStr">
        <is>
          <t>老厂乡</t>
        </is>
      </c>
      <c r="G41" s="9" t="inlineStr">
        <is>
          <t>摩龙村</t>
        </is>
      </c>
      <c r="H41" s="9" t="inlineStr">
        <is>
          <t>新建</t>
        </is>
      </c>
      <c r="I41" s="9" t="inlineStr">
        <is>
          <t>1.场地平整开挖2500平方米，场地硬化2000平方米（采用C30混凝土浇筑）；
2.新建分拣厂房2000平方米（采用钢架结构，立面采用单层彩钢瓦，顶瓦采用双层彩钢瓦或铝瓦）；
3.新建烤烟烘烤冷藏一体化烤房15座；
4.新建冷藏保鲜冷库1500立方米；
5.安装变压器1台，传输设备1台；
6.配套建设围墙300米，大门一道，建设排污等附属设施。</t>
        </is>
      </c>
      <c r="J41" s="9" t="n">
        <v>100</v>
      </c>
      <c r="K41" s="9" t="n">
        <v>100</v>
      </c>
      <c r="L41" s="9" t="n"/>
      <c r="M41" s="9" t="n"/>
      <c r="N41" s="9" t="inlineStr">
        <is>
          <t>产权归属摩龙村委会集体所有，与龙头公司和农户合作，签订合作协议，带动烤烟、辣椒、生姜等产业发展和群众就业。收益主要用于巩固拓展脱贫攻坚成果，增加脱贫群众收入，壮大村集体经济。预计惠农户100余户500余人。</t>
        </is>
      </c>
      <c r="O41" s="9" t="inlineStr">
        <is>
          <t>发展壮大村集体经济，增加脱贫群众收入，改善群众农业生产条件。</t>
        </is>
      </c>
      <c r="P41" s="9" t="n">
        <v>225</v>
      </c>
      <c r="Q41" s="9" t="inlineStr">
        <is>
          <t>否</t>
        </is>
      </c>
      <c r="R41" s="9" t="inlineStr">
        <is>
          <t>否</t>
        </is>
      </c>
      <c r="S41" s="9" t="inlineStr">
        <is>
          <t>否</t>
        </is>
      </c>
      <c r="T41" s="9" t="inlineStr">
        <is>
          <t>罗平县农业农村局</t>
        </is>
      </c>
      <c r="U41" s="9" t="inlineStr">
        <is>
          <t>老厂乡人民政府</t>
        </is>
      </c>
      <c r="V41" s="9" t="inlineStr">
        <is>
          <t>是</t>
        </is>
      </c>
      <c r="W41" s="9" t="n">
        <v>2026.1</v>
      </c>
      <c r="X41" s="9" t="n">
        <v>2026.12</v>
      </c>
      <c r="Y41" s="6" t="n"/>
    </row>
    <row r="42" ht="84" customHeight="1" s="1">
      <c r="A42" s="9" t="n">
        <v>36</v>
      </c>
      <c r="B42" s="9" t="inlineStr">
        <is>
          <t>产业发展</t>
        </is>
      </c>
      <c r="C42" s="9" t="inlineStr">
        <is>
          <t>配套设施</t>
        </is>
      </c>
      <c r="D42" s="9" t="inlineStr">
        <is>
          <t>产业配套</t>
        </is>
      </c>
      <c r="E42" s="9" t="inlineStr">
        <is>
          <t>老厂社区农业产业生产配套车间建设项目</t>
        </is>
      </c>
      <c r="F42" s="9" t="inlineStr">
        <is>
          <t>老厂乡</t>
        </is>
      </c>
      <c r="G42" s="9" t="inlineStr">
        <is>
          <t>老厂居社区</t>
        </is>
      </c>
      <c r="H42" s="9" t="inlineStr">
        <is>
          <t>新建</t>
        </is>
      </c>
      <c r="I42" s="351" t="inlineStr">
        <is>
          <t>建设生姜、蔬菜、辣椒、迷迭香等农业产业分拣库房2000平方米。</t>
        </is>
      </c>
      <c r="J42" s="9" t="n">
        <v>50</v>
      </c>
      <c r="K42" s="9" t="n">
        <v>50</v>
      </c>
      <c r="L42" s="9" t="n"/>
      <c r="M42" s="9" t="n"/>
      <c r="N42" s="9" t="inlineStr">
        <is>
          <t>项目建成后产权归老厂社区村集体所有，方便与老厂社区冷库联动，方便老厂社区生姜、蔬菜、辣椒、迷迭香等农产品的初步分拣存储。</t>
        </is>
      </c>
      <c r="O42" s="9" t="inlineStr">
        <is>
          <t>改善群众生产生活条件</t>
        </is>
      </c>
      <c r="P42" s="9" t="n">
        <v>500</v>
      </c>
      <c r="Q42" s="9" t="inlineStr">
        <is>
          <t>否</t>
        </is>
      </c>
      <c r="R42" s="9" t="inlineStr">
        <is>
          <t>否</t>
        </is>
      </c>
      <c r="S42" s="9" t="inlineStr">
        <is>
          <t>否</t>
        </is>
      </c>
      <c r="T42" s="9" t="inlineStr">
        <is>
          <t>罗平县农业农村局</t>
        </is>
      </c>
      <c r="U42" s="9" t="inlineStr">
        <is>
          <t>老厂乡人民政府</t>
        </is>
      </c>
      <c r="V42" s="9" t="inlineStr">
        <is>
          <t>是</t>
        </is>
      </c>
      <c r="W42" s="9" t="n">
        <v>2026.01</v>
      </c>
      <c r="X42" s="9" t="n">
        <v>2026.12</v>
      </c>
      <c r="Y42" s="9" t="n"/>
    </row>
    <row r="43" ht="408" customHeight="1" s="1">
      <c r="A43" s="9" t="n">
        <v>37</v>
      </c>
      <c r="B43" s="9" t="inlineStr">
        <is>
          <t>产业发展</t>
        </is>
      </c>
      <c r="C43" s="9" t="inlineStr">
        <is>
          <t>生产项目</t>
        </is>
      </c>
      <c r="D43" s="9" t="inlineStr">
        <is>
          <t>种植业基地</t>
        </is>
      </c>
      <c r="E43" s="9" t="inlineStr">
        <is>
          <t>旧屋基彝族乡退耕还林野山桃提质改造项目</t>
        </is>
      </c>
      <c r="F43" s="9" t="inlineStr">
        <is>
          <t>旧屋基乡</t>
        </is>
      </c>
      <c r="G43" s="9" t="inlineStr">
        <is>
          <t>旧屋基居委会、地安村委会，小新寨村委会、老寨村委会</t>
        </is>
      </c>
      <c r="H43" s="9" t="inlineStr">
        <is>
          <t>新建</t>
        </is>
      </c>
      <c r="I43" s="9" t="inlineStr">
        <is>
          <t xml:space="preserve">在旧屋基居委会、地安村委会，小新寨村委会、老寨村委会实施退耕还林野山桃提质改造1000亩，野山桃提质改造品种为锦绣黄桃、蜂糖李等经济价值较高的时鲜水果，预算总投资为200万元。
1.提质改造品种改良，对1000亩野山桃进行嫁接，费用600元/亩（含接穗购买、嫁接人工费、补植补造），小计60万元。
2.建设水池5座（用于旱季灌溉和农药、叶肥喷施取水)，每座储水量为100立方米，总计500立方米，需水池建设费用50万元。
3.需培育生产费用（含肥料、农药、剪枝压条等人工费用）90万元。                                                                   </t>
        </is>
      </c>
      <c r="J43" s="9" t="n">
        <v>100</v>
      </c>
      <c r="K43" s="9" t="n">
        <v>100</v>
      </c>
      <c r="L43" s="9" t="n"/>
      <c r="M43" s="9" t="n"/>
      <c r="N43" s="9" t="inlineStr">
        <is>
          <t>该项目可整合流转退耕还林野山桃1000亩，使经济价值极低的野山桃提质改造为经济价值较高的时鲜水果，形成经果林产业，进入盛果期后每年每亩产值在5000元以上，预计惠及脱贫户及监测对象24户96人。项目建成后产权归村集体所有，建设形成的资产确权后移交村（社区）管理，项目建设地人居环境显著提升，人民群众获得感、幸福感和满意度进一步提高。</t>
        </is>
      </c>
      <c r="O43" s="9" t="inlineStr">
        <is>
          <t>1.通过项目流转整合闲置退耕还林野山桃地块，使群众获得基本的流转费用。2.在提质改造和培育管理过程中大量用工需求为本地群众提供就业机会。3.1000亩嫁接果树，在3年后进入盛果期，每亩产值5000元，总产值可达500万元。能有效提高村民及村集体收入。3.通过项目开展让本地群众充分学习经果林种植、培育相关知识，从而促进旧屋基乡林产业发展。</t>
        </is>
      </c>
      <c r="P43" s="9" t="n">
        <v>600</v>
      </c>
      <c r="Q43" s="9" t="inlineStr">
        <is>
          <t>否</t>
        </is>
      </c>
      <c r="R43" s="9" t="inlineStr">
        <is>
          <t>否</t>
        </is>
      </c>
      <c r="S43" s="9" t="inlineStr">
        <is>
          <t>否</t>
        </is>
      </c>
      <c r="T43" s="9" t="inlineStr">
        <is>
          <t>县农业农村局</t>
        </is>
      </c>
      <c r="U43" s="9" t="inlineStr">
        <is>
          <t xml:space="preserve">罗平县旧屋基彝族乡人民政府
</t>
        </is>
      </c>
      <c r="V43" s="9" t="inlineStr">
        <is>
          <t>是</t>
        </is>
      </c>
      <c r="W43" s="9" t="n">
        <v>2026.01</v>
      </c>
      <c r="X43" s="9" t="n">
        <v>2026.12</v>
      </c>
      <c r="Y43" s="9" t="n"/>
    </row>
    <row r="44" ht="252" customHeight="1" s="1">
      <c r="A44" s="9" t="n">
        <v>38</v>
      </c>
      <c r="B44" s="349" t="inlineStr">
        <is>
          <t>产业发展</t>
        </is>
      </c>
      <c r="C44" s="349" t="inlineStr">
        <is>
          <t>生产项目</t>
        </is>
      </c>
      <c r="D44" s="349" t="inlineStr">
        <is>
          <t>种植业基地</t>
        </is>
      </c>
      <c r="E44" s="349" t="inlineStr">
        <is>
          <t>旧屋基彝族乡锦绣黄桃提质改造项目</t>
        </is>
      </c>
      <c r="F44" s="349" t="inlineStr">
        <is>
          <t>旧屋基乡</t>
        </is>
      </c>
      <c r="G44" s="349" t="inlineStr">
        <is>
          <t>旧屋基居委会</t>
        </is>
      </c>
      <c r="H44" s="349" t="inlineStr">
        <is>
          <t>新建</t>
        </is>
      </c>
      <c r="I44" s="356" t="inlineStr">
        <is>
          <t xml:space="preserve">1.在旧屋基黄桃分选基地新建分选设备及烘干设备各一套，预计投资30万元；  
2.在黄桃种植基地新建防爆网300亩，预计投资100万元；
3.在基地接入市政自来水管道及配套设施，预计投资5万元
                                                           </t>
        </is>
      </c>
      <c r="J44" s="349" t="n">
        <v>135</v>
      </c>
      <c r="K44" s="349" t="n">
        <v>135</v>
      </c>
      <c r="L44" s="349" t="n"/>
      <c r="M44" s="349" t="n"/>
      <c r="N44" s="356" t="inlineStr">
        <is>
          <t>项目建成后产权归村集体所有，建设形成的资产确权后移交村（社区）管理，项目建设地人居环境显著提升，人民群众获得感、幸福感和满意度进一步提高。</t>
        </is>
      </c>
      <c r="O44" s="356" t="inlineStr">
        <is>
          <t>1.通过项目对黄桃进行精深加工，提升黄桃利润附加值。大量用工需求为本地群众提供就业机会。有效提高村民及村集体收入。
2.通过项目开展让本地群众充分学习经果林种植、培育相关知识，从而促进旧屋基乡林产业发展。</t>
        </is>
      </c>
      <c r="P44" s="358" t="n">
        <v>600</v>
      </c>
      <c r="Q44" s="358" t="inlineStr">
        <is>
          <t>否</t>
        </is>
      </c>
      <c r="R44" s="358" t="inlineStr">
        <is>
          <t>否</t>
        </is>
      </c>
      <c r="S44" s="358" t="inlineStr">
        <is>
          <t>否</t>
        </is>
      </c>
      <c r="T44" s="349" t="inlineStr">
        <is>
          <t>县农业农村局</t>
        </is>
      </c>
      <c r="U44" s="349" t="inlineStr">
        <is>
          <t xml:space="preserve">罗平县旧屋基彝族乡人民政府
</t>
        </is>
      </c>
      <c r="V44" s="358" t="inlineStr">
        <is>
          <t>是</t>
        </is>
      </c>
      <c r="W44" s="358" t="n">
        <v>2026.01</v>
      </c>
      <c r="X44" s="358" t="n">
        <v>2026.12</v>
      </c>
      <c r="Y44" s="358" t="n"/>
    </row>
    <row r="45" ht="144" customHeight="1" s="1">
      <c r="A45" s="9" t="n">
        <v>39</v>
      </c>
      <c r="B45" s="9" t="inlineStr">
        <is>
          <t>产业发展</t>
        </is>
      </c>
      <c r="C45" s="9" t="inlineStr">
        <is>
          <t>配套设施项目</t>
        </is>
      </c>
      <c r="D45" s="9" t="inlineStr">
        <is>
          <t>小型农田水利设施建设</t>
        </is>
      </c>
      <c r="E45" s="351" t="inlineStr">
        <is>
          <t>旧屋基巴渣农田水利设施建设项目</t>
        </is>
      </c>
      <c r="F45" s="9" t="inlineStr">
        <is>
          <t>旧屋基乡</t>
        </is>
      </c>
      <c r="G45" s="9" t="inlineStr">
        <is>
          <t>旧屋基社区、安木勒村委会</t>
        </is>
      </c>
      <c r="H45" s="9" t="inlineStr">
        <is>
          <t>新建</t>
        </is>
      </c>
      <c r="I45" s="9" t="inlineStr">
        <is>
          <t>一、巴渣水库提水项目，预计共投资160万元1.从安木勒村接线至巴渣水库段新建1000米高压电线，预计投资45万元；2.从巴渣水库至旧屋基水厂段安装1.5千米提水管道（DN100），预计投资45万元。3.配备一台变压器，两台泵机及一套自动控制配水系统，预计投资43万元；4.对巴渣水库处管理用房进行维修，预计投资6万元。5.新建40平方米泵站库房，预计投资16万元。6.安装10台监控设备，预计投资5万元。</t>
        </is>
      </c>
      <c r="J45" s="591" t="n">
        <v>100</v>
      </c>
      <c r="K45" s="591" t="n">
        <v>100</v>
      </c>
      <c r="L45" s="591" t="n"/>
      <c r="M45" s="591" t="n"/>
      <c r="N45" s="9" t="inlineStr">
        <is>
          <t>项目建设中推广以工代赈，带动当地脱贫人口和监测对象就近就地就业。项目建成后产权归村集体所有，建设形成的资产确权后移交村（社区）并委托那色自来水公司负责管理运营，人民群众获得感、幸福感和满意度进一步提高。</t>
        </is>
      </c>
      <c r="O45" s="9" t="inlineStr">
        <is>
          <t>1.带动就业增收。项目建设中推广以工代赈，带动当地脱贫人口和监测对象就近就地就业。2.减少用水成本，更好满足村民用水需求。</t>
        </is>
      </c>
      <c r="P45" s="9" t="n">
        <v>11713</v>
      </c>
      <c r="Q45" s="9" t="inlineStr">
        <is>
          <t>否</t>
        </is>
      </c>
      <c r="R45" s="9" t="inlineStr">
        <is>
          <t>否</t>
        </is>
      </c>
      <c r="S45" s="9" t="inlineStr">
        <is>
          <t>否</t>
        </is>
      </c>
      <c r="T45" s="9" t="inlineStr">
        <is>
          <t>县农业农村局</t>
        </is>
      </c>
      <c r="U45" s="9" t="inlineStr">
        <is>
          <t>罗平县旧屋基彝族乡人民政府</t>
        </is>
      </c>
      <c r="V45" s="9" t="inlineStr">
        <is>
          <t>是</t>
        </is>
      </c>
      <c r="W45" s="9" t="n">
        <v>2026.02</v>
      </c>
      <c r="X45" s="9" t="n">
        <v>2026.12</v>
      </c>
      <c r="Y45" s="9" t="n"/>
    </row>
    <row r="46" ht="228" customHeight="1" s="1">
      <c r="A46" s="9" t="n">
        <v>40</v>
      </c>
      <c r="B46" s="9" t="inlineStr">
        <is>
          <t>产业发展</t>
        </is>
      </c>
      <c r="C46" s="9" t="inlineStr">
        <is>
          <t>配套设施项目</t>
        </is>
      </c>
      <c r="D46" s="9" t="inlineStr">
        <is>
          <t>小型农田水利设施建设</t>
        </is>
      </c>
      <c r="E46" s="9" t="inlineStr">
        <is>
          <t>旧屋基乡人畜饮水补水项目</t>
        </is>
      </c>
      <c r="F46" s="9" t="inlineStr">
        <is>
          <t>旧屋基乡</t>
        </is>
      </c>
      <c r="G46" s="9" t="inlineStr">
        <is>
          <t>老寨村、旧屋基社区</t>
        </is>
      </c>
      <c r="H46" s="9" t="inlineStr">
        <is>
          <t>新建</t>
        </is>
      </c>
      <c r="I46" s="9" t="inlineStr">
        <is>
          <t>从木马甲小河泵站至小板田丫口建设提水主管及中转压力调节池，本次设计从中转调节池向集镇，法湾、老寨片区供水。1.新建1条提水主管，新建3条配水分干管。安装提水主管（DN100热镀锌钢管）8千米、配水主干管1.2千米及管道附属等设施设备，预计投入210万。2.新建高位清水池500立方米1个，预计投入50万。3.新建一体化提升泵站1座（含取水前池100立方米1个，净水设备1套），预计投入120万。</t>
        </is>
      </c>
      <c r="J46" s="591" t="n">
        <v>150</v>
      </c>
      <c r="K46" s="591" t="n"/>
      <c r="L46" s="591" t="n">
        <v>150</v>
      </c>
      <c r="M46" s="591" t="n"/>
      <c r="N46" s="9" t="inlineStr">
        <is>
          <t>项目建设中推广以工代赈，带动当地脱贫人口和监测对象就近就地就业。项目建成后产权归村集体所有，建设形成的资产确权后移交村（社区）并委托那色自来水公司负责管理运营，人民群众获得感、幸福感和满意度进一步提高。</t>
        </is>
      </c>
      <c r="O46" s="9" t="inlineStr">
        <is>
          <t>1.带动就业增收。项目建设中推广以工代赈，带动当地脱贫人口和监测对象就近就地就业。2.减少用水成本，解决老寨，法湾和集镇供水难题，提升村民生活质量，保障村民日常用水安全，提高村民生活满意度</t>
        </is>
      </c>
      <c r="P46" s="9" t="n">
        <v>3381</v>
      </c>
      <c r="Q46" s="9" t="inlineStr">
        <is>
          <t>否</t>
        </is>
      </c>
      <c r="R46" s="9" t="inlineStr">
        <is>
          <t>否</t>
        </is>
      </c>
      <c r="S46" s="9" t="inlineStr">
        <is>
          <t>否</t>
        </is>
      </c>
      <c r="T46" s="9" t="inlineStr">
        <is>
          <t>县农业农村局</t>
        </is>
      </c>
      <c r="U46" s="9" t="inlineStr">
        <is>
          <t>罗平县旧屋基彝族乡人民政府</t>
        </is>
      </c>
      <c r="V46" s="9" t="inlineStr">
        <is>
          <t>是</t>
        </is>
      </c>
      <c r="W46" s="9" t="n">
        <v>2026.02</v>
      </c>
      <c r="X46" s="9" t="n">
        <v>2026.12</v>
      </c>
      <c r="Y46" s="9" t="n"/>
    </row>
    <row r="47" ht="72" customHeight="1" s="1">
      <c r="A47" s="9" t="n">
        <v>41</v>
      </c>
      <c r="B47" s="9" t="inlineStr">
        <is>
          <t>产业发展</t>
        </is>
      </c>
      <c r="C47" s="9" t="inlineStr">
        <is>
          <t>生产项目</t>
        </is>
      </c>
      <c r="D47" s="9" t="inlineStr">
        <is>
          <t>种植业基地</t>
        </is>
      </c>
      <c r="E47" s="9" t="inlineStr">
        <is>
          <t>鲁布革乡当别油茶果种植项目</t>
        </is>
      </c>
      <c r="F47" s="9" t="inlineStr">
        <is>
          <t>鲁布革乡</t>
        </is>
      </c>
      <c r="G47" s="9" t="inlineStr">
        <is>
          <t>当别村委会</t>
        </is>
      </c>
      <c r="H47" s="9" t="inlineStr">
        <is>
          <t>新建</t>
        </is>
      </c>
      <c r="I47" s="9" t="inlineStr">
        <is>
          <t>新建油茶果种植基地一个，种植油茶果300余亩，拟投资95万元。
建设内容：地块整理投入25万元；建设基础灌溉设施（输水管、蓄水池）投入60万元；建设生产道路3000余米，投入10万元。</t>
        </is>
      </c>
      <c r="J47" s="591" t="n">
        <v>50</v>
      </c>
      <c r="K47" s="591" t="n">
        <v>50</v>
      </c>
      <c r="L47" s="591" t="n"/>
      <c r="M47" s="591" t="n"/>
      <c r="N47" s="9" t="inlineStr">
        <is>
          <t>通过新建油茶果种植基地，种植油茶果带动群众增收致富，项目预计带动致富群众200余户900余人。</t>
        </is>
      </c>
      <c r="O47" s="347" t="inlineStr">
        <is>
          <t>带动务工就业；带动油茶果产业发展</t>
        </is>
      </c>
      <c r="P47" s="9" t="n">
        <v>900</v>
      </c>
      <c r="Q47" s="9" t="inlineStr">
        <is>
          <t>否</t>
        </is>
      </c>
      <c r="R47" s="9" t="inlineStr">
        <is>
          <t>否</t>
        </is>
      </c>
      <c r="S47" s="9" t="inlineStr">
        <is>
          <t>否</t>
        </is>
      </c>
      <c r="T47" s="9" t="inlineStr">
        <is>
          <t>罗平县农业农村局</t>
        </is>
      </c>
      <c r="U47" s="9" t="inlineStr">
        <is>
          <t>鲁布革乡人民政府</t>
        </is>
      </c>
      <c r="V47" s="9" t="inlineStr">
        <is>
          <t>是</t>
        </is>
      </c>
      <c r="W47" s="349" t="n">
        <v>2026.1</v>
      </c>
      <c r="X47" s="349" t="n">
        <v>2026.12</v>
      </c>
      <c r="Y47" s="9" t="n"/>
    </row>
    <row r="48" ht="96" customHeight="1" s="1">
      <c r="A48" s="9" t="n">
        <v>42</v>
      </c>
      <c r="B48" s="347" t="inlineStr">
        <is>
          <t>产业发展</t>
        </is>
      </c>
      <c r="C48" s="347" t="inlineStr">
        <is>
          <t>新型农村集体经济发展项目</t>
        </is>
      </c>
      <c r="D48" s="347" t="inlineStr">
        <is>
          <t>新型农村集体经济发展项目</t>
        </is>
      </c>
      <c r="E48" s="347" t="inlineStr">
        <is>
          <t>鲁布革乡六鲁灵芝种植项目</t>
        </is>
      </c>
      <c r="F48" s="347" t="inlineStr">
        <is>
          <t>鲁布革乡</t>
        </is>
      </c>
      <c r="G48" s="347" t="inlineStr">
        <is>
          <t>六鲁村委会</t>
        </is>
      </c>
      <c r="H48" s="347" t="inlineStr">
        <is>
          <t>新建</t>
        </is>
      </c>
      <c r="I48" s="354" t="inlineStr">
        <is>
          <t>利用六鲁小学432平方米闲置空间发展灵芝种植项目。拟投资60万元。建设内容：配备菌种10000包，木屑50吨，菌袋12000个，塑料膜100卷，小型灭菌锅12个，接种箱12个，温湿度计48个，6米*5米*2.5米四层栽培架48个。</t>
        </is>
      </c>
      <c r="J48" s="592" t="n">
        <v>60</v>
      </c>
      <c r="K48" s="592" t="n">
        <v>60</v>
      </c>
      <c r="L48" s="592" t="n"/>
      <c r="M48" s="592" t="n"/>
      <c r="N48" s="347" t="inlineStr">
        <is>
          <t>充分利用六鲁小学闲置资源壮大六鲁村委会集体经济，通过灵芝种植，带动人民群众增收致富。项目覆盖脱贫户及监测对象大六鲁 20 户 56人。</t>
        </is>
      </c>
      <c r="O48" s="347" t="inlineStr">
        <is>
          <t>带动务工就业</t>
        </is>
      </c>
      <c r="P48" s="349" t="n">
        <v>56</v>
      </c>
      <c r="Q48" s="9" t="inlineStr">
        <is>
          <t>否</t>
        </is>
      </c>
      <c r="R48" s="9" t="inlineStr">
        <is>
          <t>否</t>
        </is>
      </c>
      <c r="S48" s="9" t="inlineStr">
        <is>
          <t>否</t>
        </is>
      </c>
      <c r="T48" s="9" t="inlineStr">
        <is>
          <t>罗平县农业农村局</t>
        </is>
      </c>
      <c r="U48" s="9" t="inlineStr">
        <is>
          <t>鲁布革乡人民政府</t>
        </is>
      </c>
      <c r="V48" s="9" t="inlineStr">
        <is>
          <t>是</t>
        </is>
      </c>
      <c r="W48" s="349" t="n">
        <v>2026.1</v>
      </c>
      <c r="X48" s="349" t="n">
        <v>2026.12</v>
      </c>
      <c r="Y48" s="349" t="n"/>
    </row>
    <row r="49" ht="84" customHeight="1" s="1">
      <c r="A49" s="9" t="n">
        <v>43</v>
      </c>
      <c r="B49" s="347" t="inlineStr">
        <is>
          <t>产业发展</t>
        </is>
      </c>
      <c r="C49" s="347" t="inlineStr">
        <is>
          <t>生产项目</t>
        </is>
      </c>
      <c r="D49" s="347" t="inlineStr">
        <is>
          <t>种植业基地</t>
        </is>
      </c>
      <c r="E49" s="347" t="inlineStr">
        <is>
          <t>鲁布革乡六鲁油茶果种植项目</t>
        </is>
      </c>
      <c r="F49" s="347" t="inlineStr">
        <is>
          <t>鲁布革乡</t>
        </is>
      </c>
      <c r="G49" s="347" t="inlineStr">
        <is>
          <t>六鲁村委会</t>
        </is>
      </c>
      <c r="H49" s="347" t="inlineStr">
        <is>
          <t>新建</t>
        </is>
      </c>
      <c r="I49" s="9" t="inlineStr">
        <is>
          <t>新建油茶果种植基地一个，种植油茶果400余亩，拟投资126万元。
建设内容：地块整理投入32万元；基础灌溉设施（输水管、蓄水池）投入60万元；产业道路4公里投入12万元；管护房及存储仓库共150平方米（含基础设施）投入18万元；晾晒场地200平方米投入4万元。</t>
        </is>
      </c>
      <c r="J49" s="592" t="n">
        <v>60</v>
      </c>
      <c r="K49" s="592" t="n">
        <v>60</v>
      </c>
      <c r="L49" s="592" t="n"/>
      <c r="M49" s="592" t="n"/>
      <c r="N49" s="9" t="inlineStr">
        <is>
          <t>通过新建油茶果种植基地，带动群众发展产业，项目预计带动200余人增收致富。</t>
        </is>
      </c>
      <c r="O49" s="347" t="inlineStr">
        <is>
          <t>带动务工就业；带动油茶果产业发展</t>
        </is>
      </c>
      <c r="P49" s="349" t="n">
        <v>200</v>
      </c>
      <c r="Q49" s="9" t="inlineStr">
        <is>
          <t>否</t>
        </is>
      </c>
      <c r="R49" s="9" t="inlineStr">
        <is>
          <t>否</t>
        </is>
      </c>
      <c r="S49" s="9" t="inlineStr">
        <is>
          <t>否</t>
        </is>
      </c>
      <c r="T49" s="9" t="inlineStr">
        <is>
          <t>罗平县农业农村局</t>
        </is>
      </c>
      <c r="U49" s="9" t="inlineStr">
        <is>
          <t>鲁布革乡人民政府</t>
        </is>
      </c>
      <c r="V49" s="9" t="inlineStr">
        <is>
          <t>是</t>
        </is>
      </c>
      <c r="W49" s="349" t="n">
        <v>2026.1</v>
      </c>
      <c r="X49" s="349" t="n">
        <v>2026.12</v>
      </c>
      <c r="Y49" s="349" t="n"/>
    </row>
    <row r="50" ht="72" customHeight="1" s="1">
      <c r="A50" s="9" t="n">
        <v>44</v>
      </c>
      <c r="B50" s="9" t="inlineStr">
        <is>
          <t>产业发展</t>
        </is>
      </c>
      <c r="C50" s="9" t="inlineStr">
        <is>
          <t>生产项目</t>
        </is>
      </c>
      <c r="D50" s="9" t="inlineStr">
        <is>
          <t>种植业基地</t>
        </is>
      </c>
      <c r="E50" s="9" t="inlineStr">
        <is>
          <t>鲁布革乡 六朋油茶果种植项目</t>
        </is>
      </c>
      <c r="F50" s="9" t="inlineStr">
        <is>
          <t>鲁布革乡</t>
        </is>
      </c>
      <c r="G50" s="9" t="inlineStr">
        <is>
          <t>六朋村委会</t>
        </is>
      </c>
      <c r="H50" s="9" t="inlineStr">
        <is>
          <t>新建</t>
        </is>
      </c>
      <c r="I50" s="9" t="inlineStr">
        <is>
          <t>新建油茶果种植基地一个（坡烟至未列），种植油茶果300余亩，拟投资95万元。建设内容：地块整理投入25万元；建设基础灌溉设施（输水管、蓄水池）投入60万元；建设生产道路3000余米，投入10万元。</t>
        </is>
      </c>
      <c r="J50" s="591" t="n">
        <v>95</v>
      </c>
      <c r="K50" s="591" t="n">
        <v>95</v>
      </c>
      <c r="L50" s="591" t="n"/>
      <c r="M50" s="591" t="n"/>
      <c r="N50" s="9" t="inlineStr">
        <is>
          <t>通过新建油茶果种植基地，种植油茶果带动群众增收致富，项目预计带动致富群众360余户 1470余人。</t>
        </is>
      </c>
      <c r="O50" s="347" t="inlineStr">
        <is>
          <t>带动务工就业；带动油茶果产业发展</t>
        </is>
      </c>
      <c r="P50" s="349" t="n">
        <v>1470</v>
      </c>
      <c r="Q50" s="9" t="inlineStr">
        <is>
          <t>否</t>
        </is>
      </c>
      <c r="R50" s="9" t="inlineStr">
        <is>
          <t>否</t>
        </is>
      </c>
      <c r="S50" s="9" t="inlineStr">
        <is>
          <t>否</t>
        </is>
      </c>
      <c r="T50" s="9" t="inlineStr">
        <is>
          <t>罗平县农业农村局</t>
        </is>
      </c>
      <c r="U50" s="9" t="inlineStr">
        <is>
          <t>鲁布革乡人民政府</t>
        </is>
      </c>
      <c r="V50" s="9" t="inlineStr">
        <is>
          <t>是</t>
        </is>
      </c>
      <c r="W50" s="349" t="n">
        <v>2026.1</v>
      </c>
      <c r="X50" s="349" t="n">
        <v>2026.12</v>
      </c>
      <c r="Y50" s="349" t="n"/>
    </row>
    <row r="51" ht="108" customHeight="1" s="1">
      <c r="A51" s="9" t="n">
        <v>45</v>
      </c>
      <c r="B51" s="9" t="inlineStr">
        <is>
          <t>产业发展</t>
        </is>
      </c>
      <c r="C51" s="9" t="inlineStr">
        <is>
          <t>配套设施项目</t>
        </is>
      </c>
      <c r="D51" s="9" t="inlineStr">
        <is>
          <t>小型农田水利设施建设</t>
        </is>
      </c>
      <c r="E51" s="9" t="inlineStr">
        <is>
          <t>鲁布革乡多依居委会木纳村及多依村灌溉水渠挡墙修复项目</t>
        </is>
      </c>
      <c r="F51" s="9" t="inlineStr">
        <is>
          <t>鲁布革乡</t>
        </is>
      </c>
      <c r="G51" s="9" t="inlineStr">
        <is>
          <t>多依社区</t>
        </is>
      </c>
      <c r="H51" s="9" t="inlineStr">
        <is>
          <t>维修</t>
        </is>
      </c>
      <c r="I51" s="9" t="inlineStr">
        <is>
          <t>修复木纳村三面光灌溉水渠128米，沟宽0.8米，沟深0.6米，同时修建同长度梯形重力式挡墙，高4米、上宽 0.6米、下宽2米；修复多依村三面光灌溉水渠90米，沟宽0.8米，沟深0.6米，同时修建同长度梯形重力式挡墙，高6米、上宽 0.8米、下宽3米。拟投资100万元。</t>
        </is>
      </c>
      <c r="J51" s="591" t="n">
        <v>100</v>
      </c>
      <c r="K51" s="591" t="n">
        <v>100</v>
      </c>
      <c r="L51" s="591" t="n"/>
      <c r="M51" s="591" t="n"/>
      <c r="N51" s="9" t="inlineStr">
        <is>
          <t>通过修复灌溉水渠，解决辖区群众安全出行和生产难题，提高生产效率，增加群众收入，项目覆盖1313人（脱贫户12户，44人；脱贫不稳定户1户6人；边缘易致贫户11户34人）。</t>
        </is>
      </c>
      <c r="O51" s="9" t="inlineStr">
        <is>
          <t>通过基础设施建设，推动群众生产。</t>
        </is>
      </c>
      <c r="P51" s="9" t="n">
        <v>1313</v>
      </c>
      <c r="Q51" s="9" t="inlineStr">
        <is>
          <t>否</t>
        </is>
      </c>
      <c r="R51" s="9" t="inlineStr">
        <is>
          <t>否</t>
        </is>
      </c>
      <c r="S51" s="9" t="inlineStr">
        <is>
          <t>否</t>
        </is>
      </c>
      <c r="T51" s="9" t="inlineStr">
        <is>
          <t>罗平县农业农村局</t>
        </is>
      </c>
      <c r="U51" s="9" t="inlineStr">
        <is>
          <t>鲁布革乡人民政府</t>
        </is>
      </c>
      <c r="V51" s="9" t="inlineStr">
        <is>
          <t>是</t>
        </is>
      </c>
      <c r="W51" s="349" t="n">
        <v>2026.1</v>
      </c>
      <c r="X51" s="349" t="n">
        <v>2026.12</v>
      </c>
      <c r="Y51" s="349" t="n"/>
    </row>
    <row r="52" ht="408" customHeight="1" s="1">
      <c r="A52" s="9" t="n">
        <v>46</v>
      </c>
      <c r="B52" s="347" t="inlineStr">
        <is>
          <t>产业发展</t>
        </is>
      </c>
      <c r="C52" s="347" t="inlineStr">
        <is>
          <t>生产项目</t>
        </is>
      </c>
      <c r="D52" s="347" t="inlineStr">
        <is>
          <t>种植业基地</t>
        </is>
      </c>
      <c r="E52" s="349" t="inlineStr">
        <is>
          <t>2026年鲁布革乡油茶果和山桐子种植项目</t>
        </is>
      </c>
      <c r="F52" s="347" t="inlineStr">
        <is>
          <t>鲁布革乡</t>
        </is>
      </c>
      <c r="G52" s="349" t="n"/>
      <c r="H52" s="347" t="inlineStr">
        <is>
          <t>新建</t>
        </is>
      </c>
      <c r="I52" s="357" t="inlineStr">
        <is>
          <t>1.油茶果种植项目。在六朋村委会新建油茶果种植基地1个，共300亩；拟投资144万元。其中，地块整理，坡改梯和挖塘2000元/亩，60万元；基础灌溉，新建20立方米的蓄水池10个，包括土方开挖、垫布、安全围栏、警示标识等，约4万元/个，共40万元；输水管网，主输水管网DN40PE80管10千米，分管网DN25PE80管10千米，共20万元；基地管理用房200平方米，19万元；安装视频监控设备1套，5万元。
2.油茶果配套项目。建设晾晒场、遮阳钢棚等，配备运输设备无人机、皮卡车等，拟投资63万元。其中，改建晾晒场400平方米,16万元；遮阳防雨钢架棚，19万元；购买装卸货叉车1辆，3万元，购买农药喷洒以及运输无人机1台，配备拌药罐1个，配备无人机运输皮卡车1辆，共25万元。
3.山桐子种植项目。在团坡村委会新建山桐子种植基地1个，共100亩；拟投资64万元。其中，地块整理，坡改梯和挖塘2000元/亩，20万元；基础灌溉，新建20立方米的蓄水池5个，包括土方开挖、垫布、安全围栏、警示标识等，约4万元/个，共20万元；输水管网，主输水管网DN40PE80管5千米，分管网DN25PE80管5千米，共10万元；基地管理用房100平方米，9万元；安装视频监控设备1套，5万元。
4.山桐子配套项目。配备运输设备无人机、皮卡车等，拟投资28万元。其中购买装卸货叉车1辆，3万元，购买农药喷洒以及运输无人机1台，配备拌药罐1个，配备无人机运输皮卡车1辆，共25万元。</t>
        </is>
      </c>
      <c r="J52" s="349" t="n">
        <v>299</v>
      </c>
      <c r="K52" s="349" t="n">
        <v>299</v>
      </c>
      <c r="L52" s="349" t="n"/>
      <c r="M52" s="358" t="n"/>
      <c r="N52" s="347" t="inlineStr">
        <is>
          <t>鲁布革乡油茶果与山桐子“双产业协同发展”，“分区种植补短板促增收”，既能破解单一作物“周期长、风险高”问题，又能让群众通过“土地、劳务、经营”多渠道嵌入产业链，为乡村振兴提供可持续的“双引擎”动力。通过油茶果和山桐子种植，带动鲁布革乡油茶果和山桐子产业发展和群众增收，预计带动群众预计可带动全乡约200余户900余人。</t>
        </is>
      </c>
      <c r="O52" s="354" t="inlineStr">
        <is>
          <t>通过油茶果和山桐子种植，促进鲁布革乡油茶果产业发展和群众增收，预计带动群众预计可带动全乡约200余户900余人。</t>
        </is>
      </c>
      <c r="P52" s="359" t="n">
        <v>900</v>
      </c>
      <c r="Q52" s="347" t="inlineStr">
        <is>
          <t>否</t>
        </is>
      </c>
      <c r="R52" s="347" t="inlineStr">
        <is>
          <t>否</t>
        </is>
      </c>
      <c r="S52" s="347" t="inlineStr">
        <is>
          <t>否</t>
        </is>
      </c>
      <c r="T52" s="347" t="inlineStr">
        <is>
          <t>罗平县农业农村局</t>
        </is>
      </c>
      <c r="U52" s="347" t="inlineStr">
        <is>
          <t>鲁布革乡人民政府</t>
        </is>
      </c>
      <c r="V52" s="347" t="inlineStr">
        <is>
          <t>是</t>
        </is>
      </c>
      <c r="W52" s="349" t="n">
        <v>2026.1</v>
      </c>
      <c r="X52" s="349" t="n">
        <v>2026.12</v>
      </c>
      <c r="Y52" s="349" t="n"/>
    </row>
    <row r="53" ht="192" customHeight="1" s="1">
      <c r="A53" s="9" t="n">
        <v>47</v>
      </c>
      <c r="B53" s="9" t="inlineStr">
        <is>
          <t>产业发展</t>
        </is>
      </c>
      <c r="C53" s="9" t="inlineStr">
        <is>
          <t>生产项目</t>
        </is>
      </c>
      <c r="D53" s="9" t="inlineStr">
        <is>
          <t>休闲农业与乡村旅游</t>
        </is>
      </c>
      <c r="E53" s="351" t="inlineStr">
        <is>
          <t>罗平县大水井乡金歹村姜旅融合示范园建设项目</t>
        </is>
      </c>
      <c r="F53" s="9" t="inlineStr">
        <is>
          <t>大水井乡</t>
        </is>
      </c>
      <c r="G53" s="9" t="inlineStr">
        <is>
          <t>金歹村</t>
        </is>
      </c>
      <c r="H53" s="9" t="inlineStr">
        <is>
          <t>新建</t>
        </is>
      </c>
      <c r="I53" s="357" t="inlineStr">
        <is>
          <t>在大水井乡金歹村委会投入400万元实施姜旅融合示范园建设项目。建设内容：1.改造闲置民房120平方米用作姜旅融合体验中心，改造集体闲置房屋195平方米为特色茶咖屋和姜食品体验区，改造集体闲置房屋100平方米为姜系列特色康养和休闲生活体验区，改造食堂270平方米为姜主题特色饮食体验区，改建闲置露台300平方米为农特产品线上销售和展示中心，共投入270万元；
2.打造小黄姜种植综合体验区，配套相关附属设施，改造4座手工坊、设置10个固定摊位，投入60万元；
3.示范园配套设施建设，安装儿童游乐设施、旅游标识标牌、文化墙等，投入70万元。</t>
        </is>
      </c>
      <c r="J53" s="351" t="n">
        <v>400</v>
      </c>
      <c r="K53" s="9" t="n"/>
      <c r="L53" s="9" t="n"/>
      <c r="M53" s="351" t="n">
        <v>400</v>
      </c>
      <c r="N53" s="357" t="inlineStr">
        <is>
          <t xml:space="preserve">项目建成后，产权归金歹村委会所有，引入小红书，建设“小红村”，与本地文旅产业优质企业合作，签订合作协议，增加旅游新业态，带动产业发展和农户就业。收益主要用于巩固拓展脱贫攻坚成果，增加脱贫群众收入，壮大村集体经济。预计惠及脱贫户及三类监测对象55户180人。
</t>
        </is>
      </c>
      <c r="O53" s="9" t="inlineStr">
        <is>
          <t>建立“基地+村集体+农户”利益联结机制，通过旅居康养，日常休闲娱乐，主播带货等形式来增收</t>
        </is>
      </c>
      <c r="P53" s="9" t="n">
        <v>688</v>
      </c>
      <c r="Q53" s="9" t="inlineStr">
        <is>
          <t>否</t>
        </is>
      </c>
      <c r="R53" s="9" t="inlineStr">
        <is>
          <t>否</t>
        </is>
      </c>
      <c r="S53" s="9" t="inlineStr">
        <is>
          <t>否</t>
        </is>
      </c>
      <c r="T53" s="9" t="inlineStr">
        <is>
          <t>县农业农村局</t>
        </is>
      </c>
      <c r="U53" s="9" t="inlineStr">
        <is>
          <t>大水井乡人民政府</t>
        </is>
      </c>
      <c r="V53" s="9" t="inlineStr">
        <is>
          <t>是</t>
        </is>
      </c>
      <c r="W53" s="9" t="n">
        <v>2026.3</v>
      </c>
      <c r="X53" s="9" t="n">
        <v>2026.11</v>
      </c>
      <c r="Y53" s="9" t="inlineStr">
        <is>
          <t>沪滇项目</t>
        </is>
      </c>
    </row>
    <row r="54" ht="168" customHeight="1" s="1">
      <c r="A54" s="9" t="n">
        <v>48</v>
      </c>
      <c r="B54" s="9" t="inlineStr">
        <is>
          <t>产业发展</t>
        </is>
      </c>
      <c r="C54" s="9" t="inlineStr">
        <is>
          <t>加工流通项目</t>
        </is>
      </c>
      <c r="D54" s="9" t="inlineStr">
        <is>
          <t>品牌打造和展销平台</t>
        </is>
      </c>
      <c r="E54" s="9" t="inlineStr">
        <is>
          <t>罗平县高原特色农产品品牌持续提升及包装推广项目</t>
        </is>
      </c>
      <c r="F54" s="9" t="inlineStr">
        <is>
          <t>大水井乡</t>
        </is>
      </c>
      <c r="G54" s="9" t="inlineStr">
        <is>
          <t>大水井社区</t>
        </is>
      </c>
      <c r="H54" s="9" t="inlineStr">
        <is>
          <t>新建</t>
        </is>
      </c>
      <c r="I54" s="9" t="inlineStr">
        <is>
          <t>在罗平县大水井乡实施罗平县高原特色农产品品牌提升及包装推广项目。1.提升8款单品品牌包装设计和2款礼盒包装设计及制版,预估费用8.5万元；2.8款升级产品包装及2款包装礼盒各2000套，预估5万元；3.10款产品的精美详情页制作，10款产品各1条带货短视频制作费用，预估1.5万元；4.开展电商直播培训50人,实操型运营人才培养3人,预估费用10万元；5.组织邀请主播达人进行5场网络直播带货，场地租赁、布置、邀请达人、产品装卸运输等费用，预估资金15万;6.开展2场小型宣传推介活动,预估费用20万元。</t>
        </is>
      </c>
      <c r="J54" s="9" t="n">
        <v>60</v>
      </c>
      <c r="K54" s="9" t="n"/>
      <c r="L54" s="9" t="n"/>
      <c r="M54" s="9" t="n">
        <v>60</v>
      </c>
      <c r="N54" s="9" t="inlineStr">
        <is>
          <t>通过实施罗平县高原特色农产品品牌提升及包装推广项目，完成8款单品与2款礼盒包装设计升级、10款详情页及短视频制作、5场直播带货及2场推介活动，带动本地50人电商直播培训，持续提升罗平特色产品知名度，扩大农产品销量，促进农民增收，增加集体收入2万元。</t>
        </is>
      </c>
      <c r="O54" s="9" t="inlineStr">
        <is>
          <t>建立“基地+村集体+公司”利益联结机制，通过土地流转、务工就业增加收入</t>
        </is>
      </c>
      <c r="P54" s="9" t="n">
        <v>200</v>
      </c>
      <c r="Q54" s="9" t="inlineStr">
        <is>
          <t>否</t>
        </is>
      </c>
      <c r="R54" s="9" t="inlineStr">
        <is>
          <t>否</t>
        </is>
      </c>
      <c r="S54" s="9" t="inlineStr">
        <is>
          <t>否</t>
        </is>
      </c>
      <c r="T54" s="9" t="inlineStr">
        <is>
          <t>县农业农村局</t>
        </is>
      </c>
      <c r="U54" s="9" t="inlineStr">
        <is>
          <t>大水井乡人民政府</t>
        </is>
      </c>
      <c r="V54" s="9" t="inlineStr">
        <is>
          <t>是</t>
        </is>
      </c>
      <c r="W54" s="9" t="n">
        <v>2026.3</v>
      </c>
      <c r="X54" s="9" t="n">
        <v>2026.11</v>
      </c>
      <c r="Y54" s="9" t="inlineStr">
        <is>
          <t>沪滇项目</t>
        </is>
      </c>
    </row>
    <row r="55" ht="192" customHeight="1" s="1">
      <c r="A55" s="9" t="n">
        <v>49</v>
      </c>
      <c r="B55" s="9" t="inlineStr">
        <is>
          <t>产业发展</t>
        </is>
      </c>
      <c r="C55" s="9" t="inlineStr">
        <is>
          <t>生产项目</t>
        </is>
      </c>
      <c r="D55" s="9" t="inlineStr">
        <is>
          <t>种植业基地</t>
        </is>
      </c>
      <c r="E55" s="9" t="inlineStr">
        <is>
          <t>大水井社区万寿菊种植基地</t>
        </is>
      </c>
      <c r="F55" s="9" t="inlineStr">
        <is>
          <t>大水井乡</t>
        </is>
      </c>
      <c r="G55" s="9" t="inlineStr">
        <is>
          <t>大水井社区</t>
        </is>
      </c>
      <c r="H55" s="9" t="inlineStr">
        <is>
          <t>新建</t>
        </is>
      </c>
      <c r="I55" s="9" t="inlineStr">
        <is>
          <t xml:space="preserve">在皮桶寨村建设连片面积1000亩万寿菊种植基地。1.生产便道硬化8000米，预计投入102万。2.新建发酵池2个，污水池1个，磅房1座，预计投入25万。                           </t>
        </is>
      </c>
      <c r="J55" s="591" t="n">
        <v>50</v>
      </c>
      <c r="K55" s="591" t="n"/>
      <c r="L55" s="591" t="n">
        <v>50</v>
      </c>
      <c r="M55" s="591" t="n"/>
      <c r="N55" s="9" t="inlineStr">
        <is>
          <t>通过实施1000亩万寿菊种植基地项目，基地的管理、种植、采摘需要大量劳动力，能有效解决当地农村剩余劳动力就业问题，特别是为留守妇女和中年劳动力提供就近工作岗位，显著增加农民工资性收入。带动辖区内农户230户（其中脱贫户16户，“三类监测对象”2户）户均增加3000元以上，村集体收入增加4万元。</t>
        </is>
      </c>
      <c r="O55" s="9" t="inlineStr">
        <is>
          <t>建立“基地+村集体+农户”利益联结机制，通过土地流转、务工就业增加收入</t>
        </is>
      </c>
      <c r="P55" s="9" t="n">
        <v>774</v>
      </c>
      <c r="Q55" s="9" t="inlineStr">
        <is>
          <t>否</t>
        </is>
      </c>
      <c r="R55" s="9" t="inlineStr">
        <is>
          <t>否</t>
        </is>
      </c>
      <c r="S55" s="9" t="inlineStr">
        <is>
          <t>否</t>
        </is>
      </c>
      <c r="T55" s="9" t="inlineStr">
        <is>
          <t>县农业农村局</t>
        </is>
      </c>
      <c r="U55" s="9" t="inlineStr">
        <is>
          <t>大水井乡人民政府</t>
        </is>
      </c>
      <c r="V55" s="9" t="inlineStr">
        <is>
          <t>是</t>
        </is>
      </c>
      <c r="W55" s="9" t="n">
        <v>2026.3</v>
      </c>
      <c r="X55" s="9" t="inlineStr">
        <is>
          <t>2026.5</t>
        </is>
      </c>
      <c r="Y55" s="9" t="n"/>
    </row>
    <row r="56" ht="108" customHeight="1" s="1">
      <c r="A56" s="9" t="n">
        <v>50</v>
      </c>
      <c r="B56" s="9" t="inlineStr">
        <is>
          <t>产业发展</t>
        </is>
      </c>
      <c r="C56" s="9" t="inlineStr">
        <is>
          <t>生产项目</t>
        </is>
      </c>
      <c r="D56" s="9" t="inlineStr">
        <is>
          <t>市场建设</t>
        </is>
      </c>
      <c r="E56" s="9" t="inlineStr">
        <is>
          <t>大水井社区农贸市场建设项目</t>
        </is>
      </c>
      <c r="F56" s="9" t="inlineStr">
        <is>
          <t>大水井乡</t>
        </is>
      </c>
      <c r="G56" s="9" t="inlineStr">
        <is>
          <t>大水井社区</t>
        </is>
      </c>
      <c r="H56" s="9" t="inlineStr">
        <is>
          <t>新建</t>
        </is>
      </c>
      <c r="I56" s="9" t="inlineStr">
        <is>
          <t>在大水井集镇建设1000平方农贸市场。1.新建雨棚1100平方米，预计投入22万元。2.硬化场地1400平方，预计投入45万元。3.货物摆放台30个，预计投入3万元。4.排污管道建设，预计投入10万元。</t>
        </is>
      </c>
      <c r="J56" s="591" t="n">
        <v>50</v>
      </c>
      <c r="K56" s="591" t="n"/>
      <c r="L56" s="591" t="n">
        <v>50</v>
      </c>
      <c r="M56" s="591" t="n"/>
      <c r="N56" s="9" t="inlineStr">
        <is>
          <t>通过建设农贸市场有效服务大水井社区周边村庄3000余人，方便周边群众生产生活，为日常出行、购物、消费等提供优良场所。同时，出租摊位可为村集体增加3万元收入。</t>
        </is>
      </c>
      <c r="O56" s="9" t="inlineStr">
        <is>
          <t>建立“市场+村集体”利益联结机制，通过租赁等形式增加村集体收入</t>
        </is>
      </c>
      <c r="P56" s="9" t="n">
        <v>1674</v>
      </c>
      <c r="Q56" s="9" t="inlineStr">
        <is>
          <t>否</t>
        </is>
      </c>
      <c r="R56" s="9" t="inlineStr">
        <is>
          <t>否</t>
        </is>
      </c>
      <c r="S56" s="9" t="inlineStr">
        <is>
          <t>否</t>
        </is>
      </c>
      <c r="T56" s="9" t="inlineStr">
        <is>
          <t>县农业农村局</t>
        </is>
      </c>
      <c r="U56" s="9" t="inlineStr">
        <is>
          <t>大水井乡人民政府</t>
        </is>
      </c>
      <c r="V56" s="9" t="inlineStr">
        <is>
          <t>是</t>
        </is>
      </c>
      <c r="W56" s="9" t="n">
        <v>2026.3</v>
      </c>
      <c r="X56" s="9" t="inlineStr">
        <is>
          <t>2026.5</t>
        </is>
      </c>
      <c r="Y56" s="9" t="n"/>
    </row>
    <row r="57" ht="96" customHeight="1" s="1">
      <c r="A57" s="9" t="n">
        <v>51</v>
      </c>
      <c r="B57" s="594" t="inlineStr">
        <is>
          <t>产业发展</t>
        </is>
      </c>
      <c r="C57" s="9" t="inlineStr">
        <is>
          <t>生产项目</t>
        </is>
      </c>
      <c r="D57" s="9" t="inlineStr">
        <is>
          <t>种植业基地</t>
        </is>
      </c>
      <c r="E57" s="9" t="inlineStr">
        <is>
          <t>大水井乡炭山水果玉米种植</t>
        </is>
      </c>
      <c r="F57" s="9" t="inlineStr">
        <is>
          <t>大水井乡</t>
        </is>
      </c>
      <c r="G57" s="9" t="inlineStr">
        <is>
          <t>炭山村</t>
        </is>
      </c>
      <c r="H57" s="9" t="inlineStr">
        <is>
          <t>新建</t>
        </is>
      </c>
      <c r="I57" s="9" t="inlineStr">
        <is>
          <t>新建炭山水果玉米种植基地1000亩，铺设田间道路3000米（砂石路面），灌溉用水管道安装及农业用电安装、拉线。</t>
        </is>
      </c>
      <c r="J57" s="591" t="n">
        <v>56</v>
      </c>
      <c r="K57" s="591" t="n"/>
      <c r="L57" s="591" t="n">
        <v>56</v>
      </c>
      <c r="M57" s="591" t="n"/>
      <c r="N57" s="9" t="inlineStr">
        <is>
          <t>项目实施后带动当地劳动力就近就地务工，增加务工收入，同时通过土地流转带动49户180人脱贫人口增收致富和壮大集体经济收入，年收益率户均提升10%</t>
        </is>
      </c>
      <c r="O57" s="9" t="inlineStr">
        <is>
          <t>通过土地流转、用工等方式，带动当地群众增收</t>
        </is>
      </c>
      <c r="P57" s="9" t="n">
        <v>829</v>
      </c>
      <c r="Q57" s="9" t="inlineStr">
        <is>
          <t>否</t>
        </is>
      </c>
      <c r="R57" s="9" t="inlineStr">
        <is>
          <t>否</t>
        </is>
      </c>
      <c r="S57" s="9" t="inlineStr">
        <is>
          <t>否</t>
        </is>
      </c>
      <c r="T57" s="9" t="inlineStr">
        <is>
          <t>县农业农村局</t>
        </is>
      </c>
      <c r="U57" s="9" t="inlineStr">
        <is>
          <t>大水井乡人民政府</t>
        </is>
      </c>
      <c r="V57" s="9" t="inlineStr">
        <is>
          <t>是</t>
        </is>
      </c>
      <c r="W57" s="9" t="n">
        <v>2026.3</v>
      </c>
      <c r="X57" s="9" t="inlineStr">
        <is>
          <t>2026.5</t>
        </is>
      </c>
      <c r="Y57" s="9" t="n"/>
    </row>
    <row r="58" ht="228" customHeight="1" s="1">
      <c r="A58" s="9" t="n">
        <v>52</v>
      </c>
      <c r="B58" s="9" t="inlineStr">
        <is>
          <t>产业发展</t>
        </is>
      </c>
      <c r="C58" s="9" t="inlineStr">
        <is>
          <t>加工流通项目</t>
        </is>
      </c>
      <c r="D58" s="9" t="inlineStr">
        <is>
          <t>市场建设和农村物流</t>
        </is>
      </c>
      <c r="E58" s="9" t="inlineStr">
        <is>
          <t>金箐村委会农贸市场建设项目</t>
        </is>
      </c>
      <c r="F58" s="9" t="inlineStr">
        <is>
          <t>大水井乡</t>
        </is>
      </c>
      <c r="G58" s="9" t="inlineStr">
        <is>
          <t>金箐村</t>
        </is>
      </c>
      <c r="H58" s="9" t="inlineStr">
        <is>
          <t>新建</t>
        </is>
      </c>
      <c r="I58" s="357" t="inlineStr">
        <is>
          <t>1. 场地硬化3500平方米，预算28万元，建设内容：15cm厚C25混凝土基层+5cm厚碎石垫层，设伸缩缝。
2. 集市改造建设摊位2000平方米，预算54万元，建设内容：分果蔬交易区300平方米，设摊位30个，每个摊位10平方米；综合交易区1350平方米，生活服务区350平方米，合计预算20万元； 建设雨棚2000平方米，预算34万元，雨棚为钢结构桁架，棚高6m，基础采用独立混凝土墩。
3. 幼儿园荒废教师住宿楼改造为商贸交易便民服务中心，预算24万元。
一层为便民服务中心，为开放式大厅，设2个服务窗口，设无障碍卫生间，设休息区，配套不锈钢长凳子；二层设农产品质检室，含农残快检设备；铝合金门窗改造。
4. 建设冷库300立方米，预算30万元。配备保温系统，制冷设备，监控系统。</t>
        </is>
      </c>
      <c r="J58" s="591" t="n">
        <v>136</v>
      </c>
      <c r="K58" s="591" t="n"/>
      <c r="L58" s="591" t="n">
        <v>136</v>
      </c>
      <c r="M58" s="591" t="n"/>
      <c r="N58" s="9" t="inlineStr">
        <is>
          <t>项目建成后，将进一步规范农产品市场，为农户和消费者提供标准化的供销渠道。可实现铺面租赁收入、农产品售卖摊位收入、农产品商品化收入等，村集体收入增加8万元。同时，解决剩余劳动力就业问题，实现在家门口就近就便务工；带动辖区内农户210户（其中脱贫户17户，“三类监测对象”3户）户均增加1500元以上。</t>
        </is>
      </c>
      <c r="O58" s="9" t="inlineStr">
        <is>
          <t>建立“集市+村集体+农户”利益联结机制，增加村集体收入</t>
        </is>
      </c>
      <c r="P58" s="9" t="n">
        <v>1344</v>
      </c>
      <c r="Q58" s="9" t="inlineStr">
        <is>
          <t>否</t>
        </is>
      </c>
      <c r="R58" s="9" t="inlineStr">
        <is>
          <t>否</t>
        </is>
      </c>
      <c r="S58" s="9" t="inlineStr">
        <is>
          <t>否</t>
        </is>
      </c>
      <c r="T58" s="9" t="inlineStr">
        <is>
          <t>县农业农村局</t>
        </is>
      </c>
      <c r="U58" s="9" t="inlineStr">
        <is>
          <t>大水井乡人民政府</t>
        </is>
      </c>
      <c r="V58" s="9" t="inlineStr">
        <is>
          <t>是</t>
        </is>
      </c>
      <c r="W58" s="9" t="n">
        <v>2026.3</v>
      </c>
      <c r="X58" s="9" t="n">
        <v>2026.9</v>
      </c>
      <c r="Y58" s="9" t="n"/>
    </row>
    <row r="59" ht="168" customHeight="1" s="1">
      <c r="A59" s="9" t="n">
        <v>53</v>
      </c>
      <c r="B59" s="594" t="inlineStr">
        <is>
          <t>产业发展</t>
        </is>
      </c>
      <c r="C59" s="9" t="inlineStr">
        <is>
          <t>生产项目</t>
        </is>
      </c>
      <c r="D59" s="9" t="inlineStr">
        <is>
          <t>种植业基地</t>
        </is>
      </c>
      <c r="E59" s="9" t="inlineStr">
        <is>
          <t>大水井乡金歹村委会万寿菊种植</t>
        </is>
      </c>
      <c r="F59" s="9" t="inlineStr">
        <is>
          <t>大水井乡</t>
        </is>
      </c>
      <c r="G59" s="9" t="inlineStr">
        <is>
          <t>金歹村</t>
        </is>
      </c>
      <c r="H59" s="9" t="inlineStr">
        <is>
          <t>新建</t>
        </is>
      </c>
      <c r="I59" s="9" t="inlineStr">
        <is>
          <t>新建万寿菊种植示范基地500亩，预计投入100万。田间道路沙石铺垫6000米，投入10万元，硬化道路1.5公里，投入40万元，建设4个万寿菊发酵池，投入20万元，过磅房及地磅投入30万元。</t>
        </is>
      </c>
      <c r="J59" s="591" t="n">
        <v>50</v>
      </c>
      <c r="K59" s="591" t="n"/>
      <c r="L59" s="591" t="n">
        <v>50</v>
      </c>
      <c r="M59" s="591" t="n"/>
      <c r="N59" s="9" t="inlineStr">
        <is>
          <t>通过建设500亩万寿菊种植示范基地，促进当地经济发展多样性，有效提升当地农业产业现代化水平建设，提升经济发展。项目建成后产权归金歹村委会所有，预计项目年收益3%，村集体增收3万元。可以带动辖区内农户30户120人（脱贫户3户10人）有效就业，户均增收1000元。</t>
        </is>
      </c>
      <c r="O59" s="9" t="inlineStr">
        <is>
          <t>建立“基地+村集体+农户+公司”利益联结机制，通过土地流转、务工就业增加收入</t>
        </is>
      </c>
      <c r="P59" s="9" t="n">
        <v>130</v>
      </c>
      <c r="Q59" s="9" t="inlineStr">
        <is>
          <t>否</t>
        </is>
      </c>
      <c r="R59" s="9" t="inlineStr">
        <is>
          <t>否</t>
        </is>
      </c>
      <c r="S59" s="9" t="inlineStr">
        <is>
          <t>否</t>
        </is>
      </c>
      <c r="T59" s="9" t="inlineStr">
        <is>
          <t>县农业农村局</t>
        </is>
      </c>
      <c r="U59" s="9" t="inlineStr">
        <is>
          <t>大水井乡人民政府</t>
        </is>
      </c>
      <c r="V59" s="9" t="inlineStr">
        <is>
          <t>是</t>
        </is>
      </c>
      <c r="W59" s="9" t="n">
        <v>2026.3</v>
      </c>
      <c r="X59" s="9" t="n">
        <v>2026.9</v>
      </c>
      <c r="Y59" s="9" t="n"/>
    </row>
    <row r="60" ht="144" customHeight="1" s="1">
      <c r="A60" s="9" t="n">
        <v>54</v>
      </c>
      <c r="B60" s="594" t="inlineStr">
        <is>
          <t>产业发展</t>
        </is>
      </c>
      <c r="C60" s="9" t="inlineStr">
        <is>
          <t>生产项目</t>
        </is>
      </c>
      <c r="D60" s="9" t="inlineStr">
        <is>
          <t>种植业基地</t>
        </is>
      </c>
      <c r="E60" s="9" t="inlineStr">
        <is>
          <t>大水井乡金歹村委会高粱种植示范基地</t>
        </is>
      </c>
      <c r="F60" s="9" t="inlineStr">
        <is>
          <t>大水井乡</t>
        </is>
      </c>
      <c r="G60" s="9" t="inlineStr">
        <is>
          <t>金歹村</t>
        </is>
      </c>
      <c r="H60" s="9" t="inlineStr">
        <is>
          <t>新建</t>
        </is>
      </c>
      <c r="I60" s="9" t="inlineStr">
        <is>
          <t>新建高粱种植示范基地60亩，含基础设施建设。新修硬化田间道路1000米左右，投入30万元。</t>
        </is>
      </c>
      <c r="J60" s="591" t="n">
        <v>30</v>
      </c>
      <c r="K60" s="591" t="n"/>
      <c r="L60" s="591" t="n">
        <v>30</v>
      </c>
      <c r="M60" s="591" t="n"/>
      <c r="N60" s="9" t="inlineStr">
        <is>
          <t>通过建设60亩高粱种植示范基地，充分利用闲置土地，促进当地经济发展多样性，有效提升经济发展。项目建成后产权归金歹村委会所有，由金歹村集体自主运营，村集体可增收4万元。可以带动辖区内农户18户75人有效就业，户均增收1000元。</t>
        </is>
      </c>
      <c r="O60" s="9" t="inlineStr">
        <is>
          <t>建立“基地+村集体+公司”利益联结机制，通过土地流转、务工就业增加收入</t>
        </is>
      </c>
      <c r="P60" s="9" t="n">
        <v>75</v>
      </c>
      <c r="Q60" s="9" t="inlineStr">
        <is>
          <t>否</t>
        </is>
      </c>
      <c r="R60" s="9" t="inlineStr">
        <is>
          <t>否</t>
        </is>
      </c>
      <c r="S60" s="9" t="inlineStr">
        <is>
          <t>否</t>
        </is>
      </c>
      <c r="T60" s="9" t="inlineStr">
        <is>
          <t>县农业农村局</t>
        </is>
      </c>
      <c r="U60" s="9" t="inlineStr">
        <is>
          <t>大水井乡人民政府</t>
        </is>
      </c>
      <c r="V60" s="9" t="inlineStr">
        <is>
          <t>是</t>
        </is>
      </c>
      <c r="W60" s="9" t="n">
        <v>2026.3</v>
      </c>
      <c r="X60" s="9" t="n">
        <v>2026.9</v>
      </c>
      <c r="Y60" s="9" t="n"/>
    </row>
    <row r="61" ht="96" customHeight="1" s="1">
      <c r="A61" s="9" t="n">
        <v>55</v>
      </c>
      <c r="B61" s="9" t="inlineStr">
        <is>
          <t>产业发展</t>
        </is>
      </c>
      <c r="C61" s="9" t="inlineStr">
        <is>
          <t>配套设施项目</t>
        </is>
      </c>
      <c r="D61" s="9" t="inlineStr">
        <is>
          <t>小型农田水利设施</t>
        </is>
      </c>
      <c r="E61" s="9" t="inlineStr">
        <is>
          <t>栗树坡村委会灌溉沟渠改造工程</t>
        </is>
      </c>
      <c r="F61" s="9" t="inlineStr">
        <is>
          <t>大水井乡</t>
        </is>
      </c>
      <c r="G61" s="9" t="inlineStr">
        <is>
          <t>栗树坡村</t>
        </is>
      </c>
      <c r="H61" s="9" t="inlineStr">
        <is>
          <t>新建</t>
        </is>
      </c>
      <c r="I61" s="9" t="inlineStr">
        <is>
          <t>上下海子灌溉沟渠改造，主沟宽1.2米，高1.2米，长5千米，支沟宽0.4米，高0.5米，长12千米。</t>
        </is>
      </c>
      <c r="J61" s="591" t="n">
        <v>100</v>
      </c>
      <c r="K61" s="591" t="n"/>
      <c r="L61" s="591" t="n">
        <v>100</v>
      </c>
      <c r="M61" s="591" t="n"/>
      <c r="N61" s="9" t="inlineStr">
        <is>
          <t>通过项目实施，完善农业基础设施，有利于农业发展；通过建设沟渠主沟5千米，支沟12千米，能增加水田500余亩，所涉及人员户均可增收1000元。</t>
        </is>
      </c>
      <c r="O61" s="9" t="inlineStr">
        <is>
          <t>项目实施需要大量的人力，可有效带动当地群众务工就业，增加收入</t>
        </is>
      </c>
      <c r="P61" s="9" t="n">
        <v>1580</v>
      </c>
      <c r="Q61" s="9" t="inlineStr">
        <is>
          <t>否</t>
        </is>
      </c>
      <c r="R61" s="9" t="inlineStr">
        <is>
          <t>否</t>
        </is>
      </c>
      <c r="S61" s="9" t="inlineStr">
        <is>
          <t>否</t>
        </is>
      </c>
      <c r="T61" s="9" t="inlineStr">
        <is>
          <t>县农业农村局</t>
        </is>
      </c>
      <c r="U61" s="9" t="inlineStr">
        <is>
          <t>大水井乡人民政府</t>
        </is>
      </c>
      <c r="V61" s="9" t="inlineStr">
        <is>
          <t>是</t>
        </is>
      </c>
      <c r="W61" s="9" t="n">
        <v>2026.3</v>
      </c>
      <c r="X61" s="9" t="n">
        <v>2026.5</v>
      </c>
      <c r="Y61" s="9" t="n"/>
    </row>
    <row r="62" ht="72" customHeight="1" s="1">
      <c r="A62" s="9" t="n">
        <v>56</v>
      </c>
      <c r="B62" s="9" t="inlineStr">
        <is>
          <t>产业发展</t>
        </is>
      </c>
      <c r="C62" s="9" t="inlineStr">
        <is>
          <t>加工流通项目</t>
        </is>
      </c>
      <c r="D62" s="9" t="inlineStr">
        <is>
          <t>农产品仓储保鲜冷链基础设施建设</t>
        </is>
      </c>
      <c r="E62" s="9" t="inlineStr">
        <is>
          <t>榨冲冷库建设项目（一期）</t>
        </is>
      </c>
      <c r="F62" s="9" t="inlineStr">
        <is>
          <t>长底乡</t>
        </is>
      </c>
      <c r="G62" s="9" t="inlineStr">
        <is>
          <t>榨冲村</t>
        </is>
      </c>
      <c r="H62" s="9" t="inlineStr">
        <is>
          <t>新建</t>
        </is>
      </c>
      <c r="I62" s="9" t="inlineStr">
        <is>
          <t>项目总投资400万元。其中：新建冷库2500立方米；新建分拣包装车间800平方米；购置货架2000个；购置叉车1台；安装250kva变压器1台</t>
        </is>
      </c>
      <c r="J62" s="591" t="n">
        <v>200</v>
      </c>
      <c r="K62" s="595" t="n">
        <v>200</v>
      </c>
      <c r="L62" s="595" t="n"/>
      <c r="M62" s="595" t="n"/>
      <c r="N62" s="9" t="inlineStr">
        <is>
          <t>带动辖区内农户68户（其中脱贫户5户，三类监测对象2户）户均增加2000元以上，务工31人以上，村集体收入增加10万元。</t>
        </is>
      </c>
      <c r="O62" s="9" t="inlineStr">
        <is>
          <t>土地流转
带动务工
带动生产</t>
        </is>
      </c>
      <c r="P62" s="9" t="n">
        <v>68</v>
      </c>
      <c r="Q62" s="9" t="inlineStr">
        <is>
          <t>否</t>
        </is>
      </c>
      <c r="R62" s="9" t="inlineStr">
        <is>
          <t>否</t>
        </is>
      </c>
      <c r="S62" s="9" t="inlineStr">
        <is>
          <t>否</t>
        </is>
      </c>
      <c r="T62" s="9" t="inlineStr">
        <is>
          <t>罗平县农业农村局</t>
        </is>
      </c>
      <c r="U62" s="9" t="inlineStr">
        <is>
          <t>长底布依族乡人民政府</t>
        </is>
      </c>
      <c r="V62" s="9" t="n">
        <v>2026</v>
      </c>
      <c r="W62" s="9" t="n">
        <v>2026.03</v>
      </c>
      <c r="X62" s="9" t="n">
        <v>2026.12</v>
      </c>
      <c r="Y62" s="9" t="n"/>
    </row>
    <row r="63" ht="216" customHeight="1" s="1">
      <c r="A63" s="9" t="n">
        <v>57</v>
      </c>
      <c r="B63" s="9" t="inlineStr">
        <is>
          <t>产业发展</t>
        </is>
      </c>
      <c r="C63" s="9" t="inlineStr">
        <is>
          <t>生产项目</t>
        </is>
      </c>
      <c r="D63" s="9" t="inlineStr">
        <is>
          <t>养殖业基地</t>
        </is>
      </c>
      <c r="E63" s="9" t="inlineStr">
        <is>
          <t>把左养殖小区建设项目</t>
        </is>
      </c>
      <c r="F63" s="9" t="inlineStr">
        <is>
          <t>长底乡</t>
        </is>
      </c>
      <c r="G63" s="9" t="inlineStr">
        <is>
          <t>把左村</t>
        </is>
      </c>
      <c r="H63" s="9" t="inlineStr">
        <is>
          <t>新建</t>
        </is>
      </c>
      <c r="I63" s="9" t="inlineStr">
        <is>
          <t>项目总投资262万元。其中1.投资200万元，新建养殖房1500平方米，购置养殖设备一套；2.投资10万元，安装250KAV变压器1台；3.投资20万元，新建化粪池200立方米；4.投资27万元，新建冷库30立方米，新建挡墙800立方米；5.投资2万元，购置备用发电机一台；6.投资3万元，新建消毒房30平方米。</t>
        </is>
      </c>
      <c r="J63" s="595" t="n">
        <v>130</v>
      </c>
      <c r="K63" s="595" t="n">
        <v>130</v>
      </c>
      <c r="L63" s="591" t="n"/>
      <c r="M63" s="591" t="n"/>
      <c r="N63" s="9" t="inlineStr">
        <is>
          <t>项目建成后产权归把左村委会。通过产业项目实施，让民族村落共享现代化红利，形成“共同奋斗、共同受益”的归属感，促进民族团结稳定和社会和谐。</t>
        </is>
      </c>
      <c r="O63" s="9" t="inlineStr">
        <is>
          <t>村集体每年增收5万元，带动务工就业13人。村集体经济收入主要用于开发乡村公益性岗位、村级发展产业、村基础设施建设、资助贫困学生等。预计可惠及周边脱贫户及三类监测对象41户156人。</t>
        </is>
      </c>
      <c r="P63" s="9" t="n">
        <v>156</v>
      </c>
      <c r="Q63" s="9" t="inlineStr">
        <is>
          <t>否</t>
        </is>
      </c>
      <c r="R63" s="9" t="inlineStr">
        <is>
          <t>否</t>
        </is>
      </c>
      <c r="S63" s="9" t="inlineStr">
        <is>
          <t>否</t>
        </is>
      </c>
      <c r="T63" s="9" t="inlineStr">
        <is>
          <t>罗平县农业农村局</t>
        </is>
      </c>
      <c r="U63" s="9" t="inlineStr">
        <is>
          <t>长底布依族乡人民政府</t>
        </is>
      </c>
      <c r="V63" s="9" t="n">
        <v>2026</v>
      </c>
      <c r="W63" s="9" t="n">
        <v>2026.03</v>
      </c>
      <c r="X63" s="9" t="n">
        <v>2026.12</v>
      </c>
      <c r="Y63" s="9" t="n"/>
    </row>
    <row r="64" ht="409.5" customHeight="1" s="1">
      <c r="A64" s="9" t="n">
        <v>58</v>
      </c>
      <c r="B64" s="9" t="inlineStr">
        <is>
          <t>产业发展</t>
        </is>
      </c>
      <c r="C64" s="9" t="inlineStr">
        <is>
          <t>生产项目</t>
        </is>
      </c>
      <c r="D64" s="9" t="inlineStr">
        <is>
          <t>农产品仓储保鲜冷链基础设施建设</t>
        </is>
      </c>
      <c r="E64" s="9" t="inlineStr">
        <is>
          <t>长底民族团结进步示范乡</t>
        </is>
      </c>
      <c r="F64" s="9" t="inlineStr">
        <is>
          <t>长底乡</t>
        </is>
      </c>
      <c r="G64" s="9" t="inlineStr">
        <is>
          <t>长底乡</t>
        </is>
      </c>
      <c r="H64" s="9" t="inlineStr">
        <is>
          <t>新建</t>
        </is>
      </c>
      <c r="I64" s="9" t="inlineStr">
        <is>
          <t>投资600万元。一、民族地区乡村振兴产业发展板块。高原特色产业提质增效建设项目：依托现有的柑橘、蔬菜、板栗、薏仁、仙人掌、辣椒等规模化产业项目，扩大种植面积，提升产品质量，1.结合产业发展趋势和市场需求，新建柑橘、板栗、辣椒等5个双膜双拱连栋温室（标准版）育苗大棚10亩，预算投入50万元；2.建设一个1200立方米、独立分间设计的冷库系统，预算投入100万元；3.建一个1500平方米的简易分拣包装车间，预算投入90万元。建成投入运营后，辐射带动长底社区、发达社区、石盆水村、本块村、把左村、德沙村等民族村村落产业发展壮大，促进各族群众持续增收。计划投入240万元。   
二、布依民族文化旅游产业体验板块。布依文化特色小吃街建设项目：在长底集镇民族广场周边，统一规划建造特色商铺20户。引进布依族特色小吃、精品咖啡、仙人掌饮品、布依文创产品（如刺绣、土布、水车、布偶等）展示与销售业态，打造集美食、休闲、文化体验于一体的沉浸式布依风情街区。计划投入100万元。
三、民族乡镇结合部商贸物流产业提升板块。高原特色产品交易市场建设项目：依托区位、交通优势，在长底社区建设一个标准化、规范化的特色产品交易市场，占地面积1000平方米。内设固定摊位、临时摊位、仓储区及管理用房合计30间，为本地热区水果、板栗、万寿菊、仙人掌等特色产品提供集中交易平台，解决“以路为市”问题，促进商品流通。计划投入90万元。
四、民族团结进步示范区建设展示板块。民族文化展示建设项目：1.在民族团结进步示范广场制作“铸牢中华民族共同体意识”宣传标示；2.融入布依族图腾、色彩、习俗等文化元素，制作布依族文化展示墙体画300平方米；3.培育补笼、小河边、坡脚、小发达、索岗、上德沙、者光等民族文化歌舞队，定期开展展演，将“铸牢中华民族共同体意识”以群众喜闻乐见的方式呈现。计划投入30万元。
五、多彩布依康养小镇提质改造板块。长底布依特色小镇建设项目：1.路面体质改造。对长1.2公里、宽9米的集镇主干道进行铺设沥青路面提质改造。2.排水沟渠改造。清理2.5公里排水沟渠杂草污泥，更换下水道井盖和沟渠盖板；3.人行道改造。对长2.5公里、宽1.2米的人行道铺设石板砖,200元/平方米。4.路面划线。对长1.2公里、宽9米的路面重新制作交通标线、导向标识及停车位标线。计划投入200万元。</t>
        </is>
      </c>
      <c r="J64" s="595" t="n">
        <v>300</v>
      </c>
      <c r="K64" s="595" t="n">
        <v>300</v>
      </c>
      <c r="L64" s="591" t="n"/>
      <c r="M64" s="591" t="n"/>
      <c r="N64" s="9" t="inlineStr">
        <is>
          <t>项目建成后产权归属新发村集体所有。通过与龙头公司合作，签订合作协议，带动产业发展和农户就业，预计惠及脱贫户200户600人。收益主要用于巩固拓展脱贫攻坚成果，增加脱贫群众收入，壮大村集体经济。</t>
        </is>
      </c>
      <c r="O64" s="9" t="inlineStr">
        <is>
          <t>土地流转
带动务工
带动生产</t>
        </is>
      </c>
      <c r="P64" s="9" t="n">
        <v>600</v>
      </c>
      <c r="Q64" s="9" t="inlineStr">
        <is>
          <t>否</t>
        </is>
      </c>
      <c r="R64" s="9" t="inlineStr">
        <is>
          <t>否</t>
        </is>
      </c>
      <c r="S64" s="9" t="inlineStr">
        <is>
          <t>否</t>
        </is>
      </c>
      <c r="T64" s="9" t="inlineStr">
        <is>
          <t>罗平县农业农村局</t>
        </is>
      </c>
      <c r="U64" s="9" t="inlineStr">
        <is>
          <t>长底布依族乡人民政府</t>
        </is>
      </c>
      <c r="V64" s="9" t="n">
        <v>2026</v>
      </c>
      <c r="W64" s="9" t="n">
        <v>2026.03</v>
      </c>
      <c r="X64" s="9" t="n">
        <v>2026.12</v>
      </c>
      <c r="Y64" s="9" t="inlineStr">
        <is>
          <t>民宗</t>
        </is>
      </c>
    </row>
    <row r="65" ht="168" customHeight="1" s="1">
      <c r="A65" s="9" t="n">
        <v>59</v>
      </c>
      <c r="B65" s="9" t="inlineStr">
        <is>
          <t>产业发展</t>
        </is>
      </c>
      <c r="C65" s="9" t="inlineStr">
        <is>
          <t>加工流通项目</t>
        </is>
      </c>
      <c r="D65" s="9" t="inlineStr">
        <is>
          <t>加工业</t>
        </is>
      </c>
      <c r="E65" s="9" t="inlineStr">
        <is>
          <t>德沙村委会板栗产业发展项目</t>
        </is>
      </c>
      <c r="F65" s="9" t="inlineStr">
        <is>
          <t>长底乡</t>
        </is>
      </c>
      <c r="G65" s="9" t="inlineStr">
        <is>
          <t>德沙村</t>
        </is>
      </c>
      <c r="H65" s="9" t="inlineStr">
        <is>
          <t>新建</t>
        </is>
      </c>
      <c r="I65" s="9" t="inlineStr">
        <is>
          <t>投资220万元，在德沙村委会下德沙村小组建设德沙村委会板栗分拣中心。1.投资120万元，新建板栗分拣线的标准化厂房。其中，投资70万元建设钢架厂房600平方米；投资15万元购买自动化分拣线设备；投资12万元购买清洗等相关设备；投资8万元购买叉车；投资10万元建设污水处理设施；投资5万元建设资料管理室。2.投资70万元，新建板栗存储800立方米冷库一座；投资15万元，安装250KVA变压器一台；投资15万元，硬化板栗分拣中心场地道路1000平方米。</t>
        </is>
      </c>
      <c r="J65" s="591" t="n">
        <v>100</v>
      </c>
      <c r="K65" s="591" t="n">
        <v>100</v>
      </c>
      <c r="L65" s="591" t="n"/>
      <c r="M65" s="591" t="n"/>
      <c r="N65" s="9" t="inlineStr">
        <is>
          <t>项目建成后，产权归德沙村委会所有。通过扩建30亩板栗种植基地、建设分拣中心及完善相关配套设施，预计可带动辖区内农户40户（其中脱贫户7户、“三类监测对象”4户）实现户均增收3000元以上，提供稳定务工岗位30人以上，推动村集体收入年增加20万元以上。</t>
        </is>
      </c>
      <c r="O65" s="9" t="inlineStr">
        <is>
          <t>土地流转
带动务工
带动生产</t>
        </is>
      </c>
      <c r="P65" s="9" t="n">
        <v>220</v>
      </c>
      <c r="Q65" s="9" t="inlineStr">
        <is>
          <t>否</t>
        </is>
      </c>
      <c r="R65" s="9" t="inlineStr">
        <is>
          <t>否</t>
        </is>
      </c>
      <c r="S65" s="9" t="inlineStr">
        <is>
          <t>否</t>
        </is>
      </c>
      <c r="T65" s="9" t="inlineStr">
        <is>
          <t>罗平县农业农村局</t>
        </is>
      </c>
      <c r="U65" s="9" t="inlineStr">
        <is>
          <t>长底布依族乡人民政府</t>
        </is>
      </c>
      <c r="V65" s="9" t="n">
        <v>2026</v>
      </c>
      <c r="W65" s="9" t="n">
        <v>2026.03</v>
      </c>
      <c r="X65" s="9" t="n">
        <v>2026.12</v>
      </c>
      <c r="Y65" s="9" t="inlineStr">
        <is>
          <t>民宗</t>
        </is>
      </c>
    </row>
    <row r="66" ht="120" customHeight="1" s="1">
      <c r="A66" s="9" t="n">
        <v>60</v>
      </c>
      <c r="B66" s="9" t="inlineStr">
        <is>
          <t>产业发展</t>
        </is>
      </c>
      <c r="C66" s="9" t="inlineStr">
        <is>
          <t>生产项目</t>
        </is>
      </c>
      <c r="D66" s="9" t="inlineStr">
        <is>
          <t>种植业基地</t>
        </is>
      </c>
      <c r="E66" s="9" t="inlineStr">
        <is>
          <t>钟山乡老渡口纳给歹竹荪室内种植项目</t>
        </is>
      </c>
      <c r="F66" s="9" t="inlineStr">
        <is>
          <t>钟山乡</t>
        </is>
      </c>
      <c r="G66" s="9" t="inlineStr">
        <is>
          <t>老渡口</t>
        </is>
      </c>
      <c r="H66" s="9" t="inlineStr">
        <is>
          <t>新建</t>
        </is>
      </c>
      <c r="I66" s="9" t="inlineStr">
        <is>
          <t>利用老渡口纳给歹闲置学校进行科学合理地改造，使其满足竹荪室内种植的要求，建设内容为：1.闲置教室室内改造工程，分为功能分区改造、保温隔热、地面处理、通风系统等，预计投入9万元；2.设备购置安装，安装恒温系统、喷雾系统、灯光系统、信息化系统等，预计投入169万；3.竹荪室内种植架子，预计20万元；4.建设50平方米冷库1个，预计投入15万元。</t>
        </is>
      </c>
      <c r="J66" s="9" t="n">
        <v>100</v>
      </c>
      <c r="K66" s="9" t="n">
        <v>100</v>
      </c>
      <c r="L66" s="9" t="n"/>
      <c r="M66" s="9" t="n"/>
      <c r="N66" s="9" t="inlineStr">
        <is>
          <t>建成后，盘活闲置资产，带动集体增收5万元。项目建成后产权归老渡口村委会，带动村集体收入增加5万元。</t>
        </is>
      </c>
      <c r="O66" s="9" t="inlineStr">
        <is>
          <t>盘活闲置资产、带动务工就业</t>
        </is>
      </c>
      <c r="P66" s="9" t="n">
        <v>394</v>
      </c>
      <c r="Q66" s="9" t="inlineStr">
        <is>
          <t>否</t>
        </is>
      </c>
      <c r="R66" s="9" t="inlineStr">
        <is>
          <t>否</t>
        </is>
      </c>
      <c r="S66" s="9" t="inlineStr">
        <is>
          <t>否</t>
        </is>
      </c>
      <c r="T66" s="9" t="inlineStr">
        <is>
          <t>罗平县农业农村局</t>
        </is>
      </c>
      <c r="U66" s="9" t="inlineStr">
        <is>
          <t>钟山乡人民政府</t>
        </is>
      </c>
      <c r="V66" s="9" t="inlineStr">
        <is>
          <t>是</t>
        </is>
      </c>
      <c r="W66" s="9" t="n">
        <v>2026.3</v>
      </c>
      <c r="X66" s="9" t="n">
        <v>2026.12</v>
      </c>
      <c r="Y66" s="9" t="n"/>
    </row>
    <row r="67" ht="204" customHeight="1" s="1">
      <c r="A67" s="9" t="n">
        <v>61</v>
      </c>
      <c r="B67" s="9" t="inlineStr">
        <is>
          <t>产业发展</t>
        </is>
      </c>
      <c r="C67" s="9" t="inlineStr">
        <is>
          <t>生产项目</t>
        </is>
      </c>
      <c r="D67" s="9" t="inlineStr">
        <is>
          <t>加工业</t>
        </is>
      </c>
      <c r="E67" s="9" t="inlineStr">
        <is>
          <t>钟山乡万寿菊加工厂及收购点配套建设项目</t>
        </is>
      </c>
      <c r="F67" s="9" t="inlineStr">
        <is>
          <t>钟山乡</t>
        </is>
      </c>
      <c r="G67" s="9" t="inlineStr">
        <is>
          <t>普理</t>
        </is>
      </c>
      <c r="H67" s="9" t="inlineStr">
        <is>
          <t>新建</t>
        </is>
      </c>
      <c r="I67" s="9" t="inlineStr">
        <is>
          <t>1.2亩场地平整土石方开挖、新建一座万寿菊贮存发酵池1 座占地面积700立方米，采用混凝土浇筑，安装地磅一套及相关配套附属设施，预计16万元；2.新建污水处理车间370平方米及污水处理车间围栏、厂区围墙、路灯及相关配套附属设施，预计15万元；3.在舍克村委会哈背则村建设万寿菊收购站点1个，含3亩土地平整、花池1个1100立方米、污水收集池1个300立方米，均为混凝土浇筑，临时用房1所，地磅1套及相关配套附属设施，预计30万元。4.在狗街居委会五里牌村建设万寿菊收购站点1个，含3亩土地平整、花池2个约2200立方米、污水收集池1个300立方米，均为混凝土浇筑，临时用房1所，地磅1套及相关配套附属设施，预计40万元。</t>
        </is>
      </c>
      <c r="J67" s="9" t="n">
        <v>50</v>
      </c>
      <c r="K67" s="9" t="n"/>
      <c r="L67" s="9" t="n">
        <v>50</v>
      </c>
      <c r="M67" s="9" t="n"/>
      <c r="N67" s="9" t="inlineStr">
        <is>
          <t>项目建成后产权分别归普理村委会、舍克村委会、狗街居委，带动辖区内农户种植万寿菊，户均增加1500元以上，村集体收入增加5万元。</t>
        </is>
      </c>
      <c r="O67" s="9" t="inlineStr">
        <is>
          <t>土地流转、就近用工、带动集体经济增收</t>
        </is>
      </c>
      <c r="P67" s="9" t="n">
        <v>1100</v>
      </c>
      <c r="Q67" s="9" t="inlineStr">
        <is>
          <t>否</t>
        </is>
      </c>
      <c r="R67" s="9" t="inlineStr">
        <is>
          <t>否</t>
        </is>
      </c>
      <c r="S67" s="9" t="inlineStr">
        <is>
          <t>否</t>
        </is>
      </c>
      <c r="T67" s="9" t="inlineStr">
        <is>
          <t>罗平县农业农村局</t>
        </is>
      </c>
      <c r="U67" s="9" t="inlineStr">
        <is>
          <t>钟山乡人民政府</t>
        </is>
      </c>
      <c r="V67" s="9" t="inlineStr">
        <is>
          <t>是</t>
        </is>
      </c>
      <c r="W67" s="9" t="n">
        <v>2026.3</v>
      </c>
      <c r="X67" s="9" t="n">
        <v>2026.12</v>
      </c>
      <c r="Y67" s="9" t="n"/>
    </row>
    <row r="68" ht="264" customHeight="1" s="1">
      <c r="A68" s="9" t="n">
        <v>62</v>
      </c>
      <c r="B68" s="9" t="inlineStr">
        <is>
          <t>产业发展</t>
        </is>
      </c>
      <c r="C68" s="9" t="inlineStr">
        <is>
          <t>生产项目</t>
        </is>
      </c>
      <c r="D68" s="9" t="inlineStr">
        <is>
          <t>种植业基地</t>
        </is>
      </c>
      <c r="E68" s="9" t="inlineStr">
        <is>
          <t>钟山乡鲁布革村民族团结进步示范村少数民族热区水果基地建设项目</t>
        </is>
      </c>
      <c r="F68" s="9" t="inlineStr">
        <is>
          <t>钟山乡</t>
        </is>
      </c>
      <c r="G68" s="9" t="inlineStr">
        <is>
          <t>鲁布革</t>
        </is>
      </c>
      <c r="H68" s="9" t="inlineStr">
        <is>
          <t>新建</t>
        </is>
      </c>
      <c r="I68" s="9" t="inlineStr">
        <is>
          <t>1.建设水果基地120亩，完善基地基础设施，新建生产通道长1700米、宽3.5米、铺设砂石路面厚0.2米，预计20万元；2.新建排水沟1700米，预埋涵管及支砌挡墙等配套设施，预计15万元；3.水果基地内新建水池192立方米，预计13万元，4.按果树分布铺设管网（含药管），预计28万元；5.建设生产用房1所，预计6万元；6.电网铺设500米，水泥电杆8棵，电表一块，预计18万元。</t>
        </is>
      </c>
      <c r="J68" s="9" t="n">
        <v>50</v>
      </c>
      <c r="K68" s="9" t="n">
        <v>50</v>
      </c>
      <c r="L68" s="9" t="n"/>
      <c r="M68" s="9" t="n"/>
      <c r="N68" s="9" t="inlineStr">
        <is>
          <t>鲁布革村委会辖5个村民小组，有农户321户，有乡村人口1492人；整个村委会有布依族136户584人，通过热区水果建设项目，改善基地生产条件，同时可增加小三峡景区旅游业态植入，带动当地旅游业发展，实现群众增收并增加村集体经济收入，将推动全乡各族群众像石榴籽那样紧紧抱在一起、像蜂糖李一样甜蜜可口、像红心柚一样心中有党。通过合作经营，增加村级集体经济收入5万元；周边布依族村民通过务工增加收入。</t>
        </is>
      </c>
      <c r="O68" s="9" t="inlineStr">
        <is>
          <t>土地流转、带动务工就业</t>
        </is>
      </c>
      <c r="P68" s="9" t="n">
        <v>584</v>
      </c>
      <c r="Q68" s="9" t="inlineStr">
        <is>
          <t>否</t>
        </is>
      </c>
      <c r="R68" s="9" t="inlineStr">
        <is>
          <t>否</t>
        </is>
      </c>
      <c r="S68" s="9" t="inlineStr">
        <is>
          <t>否</t>
        </is>
      </c>
      <c r="T68" s="9" t="inlineStr">
        <is>
          <t>罗平县民宗局</t>
        </is>
      </c>
      <c r="U68" s="9" t="inlineStr">
        <is>
          <t>钟山乡人民政府</t>
        </is>
      </c>
      <c r="V68" s="9" t="inlineStr">
        <is>
          <t>是</t>
        </is>
      </c>
      <c r="W68" s="9" t="n">
        <v>2026.3</v>
      </c>
      <c r="X68" s="9" t="n">
        <v>2026.12</v>
      </c>
      <c r="Y68" s="9" t="n"/>
    </row>
    <row r="69">
      <c r="A69" s="8" t="inlineStr">
        <is>
          <t>二、就业项目小计</t>
        </is>
      </c>
      <c r="B69" s="7" t="n"/>
      <c r="C69" s="7" t="n"/>
      <c r="D69" s="7" t="n"/>
      <c r="E69" s="7" t="n"/>
      <c r="F69" s="7" t="n"/>
      <c r="G69" s="7" t="n"/>
      <c r="H69" s="7" t="n"/>
      <c r="I69" s="22" t="n"/>
      <c r="J69" s="590">
        <f>J70+J71</f>
        <v/>
      </c>
      <c r="K69" s="590">
        <f>K70+K71</f>
        <v/>
      </c>
      <c r="L69" s="590">
        <f>L70+L71</f>
        <v/>
      </c>
      <c r="M69" s="590" t="n"/>
      <c r="N69" s="6" t="n"/>
      <c r="O69" s="7" t="n"/>
      <c r="P69" s="7" t="n"/>
      <c r="Q69" s="7" t="n"/>
      <c r="R69" s="7" t="n"/>
      <c r="S69" s="7" t="n"/>
      <c r="T69" s="7" t="n"/>
      <c r="U69" s="7" t="n"/>
      <c r="V69" s="7" t="n"/>
      <c r="W69" s="7" t="n"/>
      <c r="X69" s="7" t="n"/>
      <c r="Y69" s="22" t="n"/>
    </row>
    <row r="70" ht="108" customHeight="1" s="1">
      <c r="A70" s="9" t="n">
        <v>63</v>
      </c>
      <c r="B70" s="9" t="inlineStr">
        <is>
          <t>就业项目</t>
        </is>
      </c>
      <c r="C70" s="9" t="inlineStr">
        <is>
          <t>务工补助</t>
        </is>
      </c>
      <c r="D70" s="9" t="inlineStr">
        <is>
          <t>交通费补助</t>
        </is>
      </c>
      <c r="E70" s="9" t="inlineStr">
        <is>
          <t>跨省外出务工和省内跨州市务工一次性交通补助</t>
        </is>
      </c>
      <c r="F70" s="9" t="inlineStr">
        <is>
          <t>全县</t>
        </is>
      </c>
      <c r="G70" s="9" t="n"/>
      <c r="H70" s="9" t="n"/>
      <c r="I70" s="9" t="inlineStr">
        <is>
          <t>为鼓励对跨省外出务工和省内跨州市务工且稳定就业3个月以上的脱贫劳动力（含监测帮扶对象），按照跨省外出务工每年每人不超过1000元标准给予一次性交通补助，省内跨州市务工每年每人不超过500元标准给予一次性交通补助，每年每人可申报1次，同时符合跨省外出务工和省内跨州市务工一次性交通补助条件的，按跨省外出务工标准补助。</t>
        </is>
      </c>
      <c r="J70" s="591" t="n">
        <v>680</v>
      </c>
      <c r="K70" s="591" t="n">
        <v>580</v>
      </c>
      <c r="L70" s="591" t="n">
        <v>100</v>
      </c>
      <c r="M70" s="591" t="n"/>
      <c r="N70" s="9" t="inlineStr">
        <is>
          <t>通过补助对跨省外出务工和省内跨州市务工且稳定就业3个月以上的脱贫劳动力（含监测帮扶对象）稳定就业</t>
        </is>
      </c>
      <c r="O70" s="9" t="inlineStr">
        <is>
          <t>鼓励脱贫劳动力（含监测帮扶对象）稳岗就业，增加收入</t>
        </is>
      </c>
      <c r="P70" s="9" t="n">
        <v>10000</v>
      </c>
      <c r="Q70" s="9" t="inlineStr">
        <is>
          <t>是</t>
        </is>
      </c>
      <c r="R70" s="9" t="inlineStr">
        <is>
          <t>否</t>
        </is>
      </c>
      <c r="S70" s="9" t="inlineStr">
        <is>
          <t>否</t>
        </is>
      </c>
      <c r="T70" s="9" t="inlineStr">
        <is>
          <t>罗平县人力资源和社会保障局</t>
        </is>
      </c>
      <c r="U70" s="9" t="inlineStr">
        <is>
          <t>罗平县人力资源和社会保障局</t>
        </is>
      </c>
      <c r="V70" s="9" t="inlineStr">
        <is>
          <t>是</t>
        </is>
      </c>
      <c r="W70" s="9" t="inlineStr">
        <is>
          <t>2026.1</t>
        </is>
      </c>
      <c r="X70" s="9" t="n">
        <v>2026.12</v>
      </c>
      <c r="Y70" s="9" t="n"/>
    </row>
    <row r="71" ht="60" customHeight="1" s="1">
      <c r="A71" s="9" t="n">
        <v>64</v>
      </c>
      <c r="B71" s="9" t="inlineStr">
        <is>
          <t>就业项目</t>
        </is>
      </c>
      <c r="C71" s="9" t="inlineStr">
        <is>
          <t>公益性岗位</t>
        </is>
      </c>
      <c r="D71" s="9" t="inlineStr">
        <is>
          <t>公益性岗位</t>
        </is>
      </c>
      <c r="E71" s="9" t="inlineStr">
        <is>
          <t>公益性岗位</t>
        </is>
      </c>
      <c r="F71" s="9" t="inlineStr">
        <is>
          <t>全县</t>
        </is>
      </c>
      <c r="G71" s="9" t="n"/>
      <c r="H71" s="9" t="n"/>
      <c r="I71" s="9" t="inlineStr">
        <is>
          <t>开发县公益性岗位900个，聘用对象为“三类对象”（脱贫不稳定户、边缘易致贫户、突发严重困难户），补助标准为800元/人/月，聘用时间为2025年1月至2025年12月。</t>
        </is>
      </c>
      <c r="J71" s="591" t="n">
        <v>600</v>
      </c>
      <c r="K71" s="591" t="n">
        <v>400</v>
      </c>
      <c r="L71" s="591" t="n">
        <v>200</v>
      </c>
      <c r="M71" s="591" t="n"/>
      <c r="N71" s="9" t="inlineStr">
        <is>
          <t>通过开发公益性岗位，使聘用对象每年每户增收9600元，有效降低致贫返贫风险。</t>
        </is>
      </c>
      <c r="O71" s="9" t="inlineStr">
        <is>
          <t>工资补助</t>
        </is>
      </c>
      <c r="P71" s="9" t="n">
        <v>900</v>
      </c>
      <c r="Q71" s="9" t="inlineStr">
        <is>
          <t>是</t>
        </is>
      </c>
      <c r="R71" s="9" t="inlineStr">
        <is>
          <t>否</t>
        </is>
      </c>
      <c r="S71" s="9" t="inlineStr">
        <is>
          <t>否</t>
        </is>
      </c>
      <c r="T71" s="9" t="inlineStr">
        <is>
          <t>罗平县农业农村局</t>
        </is>
      </c>
      <c r="U71" s="9" t="inlineStr">
        <is>
          <t>罗平县农业农村局</t>
        </is>
      </c>
      <c r="V71" s="9" t="inlineStr">
        <is>
          <t>是</t>
        </is>
      </c>
      <c r="W71" s="9" t="inlineStr">
        <is>
          <t>2026.1</t>
        </is>
      </c>
      <c r="X71" s="9" t="n">
        <v>2026.12</v>
      </c>
      <c r="Y71" s="9" t="n"/>
    </row>
    <row r="72">
      <c r="A72" s="8" t="inlineStr">
        <is>
          <t>三、乡村建设行动项目小计</t>
        </is>
      </c>
      <c r="B72" s="7" t="n"/>
      <c r="C72" s="7" t="n"/>
      <c r="D72" s="7" t="n"/>
      <c r="E72" s="7" t="n"/>
      <c r="F72" s="7" t="n"/>
      <c r="G72" s="7" t="n"/>
      <c r="H72" s="7" t="n"/>
      <c r="I72" s="22" t="n"/>
      <c r="J72" s="596">
        <f>SUM(J73:J124)</f>
        <v/>
      </c>
      <c r="K72" s="596">
        <f>SUM(K73:K124)</f>
        <v/>
      </c>
      <c r="L72" s="590">
        <f>SUM(L73:L124)</f>
        <v/>
      </c>
      <c r="M72" s="590">
        <f>SUM(M73:M124)</f>
        <v/>
      </c>
      <c r="N72" s="6" t="n"/>
      <c r="O72" s="7" t="n"/>
      <c r="P72" s="7" t="n"/>
      <c r="Q72" s="7" t="n"/>
      <c r="R72" s="7" t="n"/>
      <c r="S72" s="7" t="n"/>
      <c r="T72" s="7" t="n"/>
      <c r="U72" s="7" t="n"/>
      <c r="V72" s="7" t="n"/>
      <c r="W72" s="7" t="n"/>
      <c r="X72" s="7" t="n"/>
      <c r="Y72" s="22" t="n"/>
    </row>
    <row r="73" ht="36" customHeight="1" s="1">
      <c r="A73" s="9" t="n">
        <v>65</v>
      </c>
      <c r="B73" s="9" t="inlineStr">
        <is>
          <t>乡村建设行动</t>
        </is>
      </c>
      <c r="C73" s="347" t="inlineStr">
        <is>
          <t>人居环境整治</t>
        </is>
      </c>
      <c r="D73" s="347" t="inlineStr">
        <is>
          <t>农村污水治理</t>
        </is>
      </c>
      <c r="E73" s="351" t="inlineStr">
        <is>
          <t>大白石岩村人居环境改善项目</t>
        </is>
      </c>
      <c r="F73" s="347" t="inlineStr">
        <is>
          <t>罗雄街道</t>
        </is>
      </c>
      <c r="G73" s="347" t="inlineStr">
        <is>
          <t>补歹</t>
        </is>
      </c>
      <c r="H73" s="347" t="inlineStr">
        <is>
          <t>新建</t>
        </is>
      </c>
      <c r="I73" s="349" t="inlineStr">
        <is>
          <t>1.污水处理设施约100万元，铺设污水管网3000米，投入20万元；污水处理池约400立方米，投入80万元。</t>
        </is>
      </c>
      <c r="J73" s="592" t="n">
        <v>50</v>
      </c>
      <c r="K73" s="592" t="n">
        <v>50</v>
      </c>
      <c r="L73" s="592" t="n"/>
      <c r="M73" s="592" t="n"/>
      <c r="N73" s="347" t="inlineStr">
        <is>
          <t>项目建成后，有利于提升人居环境</t>
        </is>
      </c>
      <c r="O73" s="349" t="n"/>
      <c r="P73" s="349" t="n">
        <v>446</v>
      </c>
      <c r="Q73" s="347" t="inlineStr">
        <is>
          <t>否</t>
        </is>
      </c>
      <c r="R73" s="347" t="inlineStr">
        <is>
          <t>是</t>
        </is>
      </c>
      <c r="S73" s="347" t="inlineStr">
        <is>
          <t>否</t>
        </is>
      </c>
      <c r="T73" s="347" t="inlineStr">
        <is>
          <t>乡村振兴局</t>
        </is>
      </c>
      <c r="U73" s="347" t="inlineStr">
        <is>
          <t>罗雄街道办事处</t>
        </is>
      </c>
      <c r="V73" s="347" t="inlineStr">
        <is>
          <t>是</t>
        </is>
      </c>
      <c r="W73" s="9" t="inlineStr">
        <is>
          <t>2026.1</t>
        </is>
      </c>
      <c r="X73" s="9" t="n">
        <v>2026.12</v>
      </c>
      <c r="Y73" s="9" t="n"/>
    </row>
    <row r="74" ht="84" customHeight="1" s="1">
      <c r="A74" s="9" t="n">
        <v>66</v>
      </c>
      <c r="B74" s="9" t="inlineStr">
        <is>
          <t>乡村建设行动</t>
        </is>
      </c>
      <c r="C74" s="347" t="inlineStr">
        <is>
          <t>农村公共服务</t>
        </is>
      </c>
      <c r="D74" s="347" t="inlineStr">
        <is>
          <t>医疗卫生服务</t>
        </is>
      </c>
      <c r="E74" s="347" t="inlineStr">
        <is>
          <t>罗雄街道圭山社区卫生服务站建设</t>
        </is>
      </c>
      <c r="F74" s="347" t="inlineStr">
        <is>
          <t>罗雄街道</t>
        </is>
      </c>
      <c r="G74" s="347" t="inlineStr">
        <is>
          <t>圭山</t>
        </is>
      </c>
      <c r="H74" s="347" t="inlineStr">
        <is>
          <t>新建</t>
        </is>
      </c>
      <c r="I74" s="347" t="inlineStr">
        <is>
          <t xml:space="preserve">新建卫生服务站一栋，投资70万元，建筑面积300平方米，房间8个（包含诊断室、治疗室、药房室、公共卫生室、病房、中医药室、值班室等）。项目建成后，将极大改善圭山社区卫生服务站现状，增加治疗床位20个，受益4个自然村、4293人，其中，脱贫人口286人。 </t>
        </is>
      </c>
      <c r="J74" s="592" t="n">
        <v>85</v>
      </c>
      <c r="K74" s="592" t="n"/>
      <c r="L74" s="592" t="n"/>
      <c r="M74" s="592" t="n">
        <v>85</v>
      </c>
      <c r="N74" s="347" t="inlineStr">
        <is>
          <t xml:space="preserve">
社会效益：建设主体为街道办事处委托社区实施，建成后主要承担圭山社区2000余户5057余人的公共卫生服务。</t>
        </is>
      </c>
      <c r="O74" s="347" t="inlineStr">
        <is>
          <t>医疗保障</t>
        </is>
      </c>
      <c r="P74" s="349" t="n">
        <v>5000</v>
      </c>
      <c r="Q74" s="347" t="inlineStr">
        <is>
          <t>否</t>
        </is>
      </c>
      <c r="R74" s="347" t="inlineStr">
        <is>
          <t>否</t>
        </is>
      </c>
      <c r="S74" s="347" t="inlineStr">
        <is>
          <t>否</t>
        </is>
      </c>
      <c r="T74" s="347" t="inlineStr">
        <is>
          <t>卫生健康居</t>
        </is>
      </c>
      <c r="U74" s="347" t="inlineStr">
        <is>
          <t>罗雄街道办事处</t>
        </is>
      </c>
      <c r="V74" s="347" t="inlineStr">
        <is>
          <t>是</t>
        </is>
      </c>
      <c r="W74" s="349" t="n">
        <v>2026.01</v>
      </c>
      <c r="X74" s="349" t="n">
        <v>2026.08</v>
      </c>
      <c r="Y74" s="9" t="inlineStr">
        <is>
          <t>沪滇项目</t>
        </is>
      </c>
    </row>
    <row r="75" ht="48" customHeight="1" s="1">
      <c r="A75" s="9" t="n">
        <v>67</v>
      </c>
      <c r="B75" s="9" t="inlineStr">
        <is>
          <t>乡村建设行动</t>
        </is>
      </c>
      <c r="C75" s="9" t="inlineStr">
        <is>
          <t>农村基础设施</t>
        </is>
      </c>
      <c r="D75" s="9" t="inlineStr">
        <is>
          <t>农村供水保障设施建设</t>
        </is>
      </c>
      <c r="E75" s="351" t="inlineStr">
        <is>
          <t>阿坝田异地搬迁点城区人居环境改善项目</t>
        </is>
      </c>
      <c r="F75" s="362" t="inlineStr">
        <is>
          <t>腊山街道</t>
        </is>
      </c>
      <c r="G75" s="362" t="inlineStr">
        <is>
          <t>普妥社区</t>
        </is>
      </c>
      <c r="H75" s="362" t="inlineStr">
        <is>
          <t>新建项目</t>
        </is>
      </c>
      <c r="I75" s="364" t="inlineStr">
        <is>
          <t>建设内容：在普妥居委会阿坝田易地搬迁安置小区建设人畜饮水工程，安装自来水主管200米，安装支管网600米，安装入户管网920米，安装智能水表42套。</t>
        </is>
      </c>
      <c r="J75" s="362" t="n">
        <v>10</v>
      </c>
      <c r="K75" s="362" t="n">
        <v>10</v>
      </c>
      <c r="L75" s="362" t="n">
        <v>0</v>
      </c>
      <c r="M75" s="362" t="n"/>
      <c r="N75" s="366" t="inlineStr">
        <is>
          <t>改善生产生活环境，提升人民群众幸福感，降低信访发生率。</t>
        </is>
      </c>
      <c r="O75" s="597" t="inlineStr">
        <is>
          <t>公益性项目</t>
        </is>
      </c>
      <c r="P75" s="362" t="n">
        <v>200</v>
      </c>
      <c r="Q75" s="362" t="inlineStr">
        <is>
          <t>是</t>
        </is>
      </c>
      <c r="R75" s="366" t="inlineStr">
        <is>
          <t>是</t>
        </is>
      </c>
      <c r="S75" s="366" t="inlineStr">
        <is>
          <t>否</t>
        </is>
      </c>
      <c r="T75" s="362" t="inlineStr">
        <is>
          <t>腊山街道</t>
        </is>
      </c>
      <c r="U75" s="362" t="inlineStr">
        <is>
          <t>普妥居委会</t>
        </is>
      </c>
      <c r="V75" s="9" t="n"/>
      <c r="W75" s="9" t="n"/>
      <c r="X75" s="9" t="n"/>
      <c r="Y75" s="9" t="n"/>
    </row>
    <row r="76" ht="156" customHeight="1" s="1">
      <c r="A76" s="9" t="n">
        <v>68</v>
      </c>
      <c r="B76" s="9" t="inlineStr">
        <is>
          <t>乡村建设行动</t>
        </is>
      </c>
      <c r="C76" s="9" t="inlineStr">
        <is>
          <t>农村基础设施</t>
        </is>
      </c>
      <c r="D76" s="9" t="inlineStr">
        <is>
          <t>农村供水保障性设施建设</t>
        </is>
      </c>
      <c r="E76" s="351" t="inlineStr">
        <is>
          <t>腊山街道学田居委会、阿沟河村委会乡村基础设施建设</t>
        </is>
      </c>
      <c r="F76" s="9" t="inlineStr">
        <is>
          <t>腊山街道</t>
        </is>
      </c>
      <c r="G76" s="9" t="inlineStr">
        <is>
          <t>学田社区、阿沟河村</t>
        </is>
      </c>
      <c r="H76" s="9" t="inlineStr">
        <is>
          <t>新建项目</t>
        </is>
      </c>
      <c r="I76" s="9" t="inlineStr">
        <is>
          <t>挖泥寨村人饮安全管网延伸项目工程，安装PPR管材6860m，站杆（水表、水龙头等）140套。阿沟河村委会老寨、羊洞、大山门4个自然村村现有饮水管网设施年久老化严重，不能安全保障4个自然村的饮水问题，特申请立项解决该4个自然村的人畜饮水安全保障工程，工程设计从阿沟河大平丫口接入已建自来水管网，通过管网延伸配套至各村用水户，彻底解决饮水安全问题。该工程涉及140户630人，大牲畜30余头（匹）。工程预算总投资514241.00元，其中：建筑工程费137125.00元，管材及安装工程费377116.00元。</t>
        </is>
      </c>
      <c r="J76" s="9" t="n">
        <v>50</v>
      </c>
      <c r="K76" s="9" t="n">
        <v>50</v>
      </c>
      <c r="L76" s="9" t="n"/>
      <c r="M76" s="9" t="n"/>
      <c r="N76" s="9" t="inlineStr">
        <is>
          <t>保障挖泥寨130户，550人饮水安全。有效解决老寨村62户，273人，羊洞村42户，187人，大山门村3户19人的饮水安全保障</t>
        </is>
      </c>
      <c r="O76" s="594" t="inlineStr">
        <is>
          <t>公益性项目</t>
        </is>
      </c>
      <c r="P76" s="9" t="n">
        <v>1180</v>
      </c>
      <c r="Q76" s="9" t="inlineStr">
        <is>
          <t>否</t>
        </is>
      </c>
      <c r="R76" s="9" t="inlineStr">
        <is>
          <t>否</t>
        </is>
      </c>
      <c r="S76" s="9" t="inlineStr">
        <is>
          <t>是</t>
        </is>
      </c>
      <c r="T76" s="9" t="inlineStr">
        <is>
          <t>腊山街道</t>
        </is>
      </c>
      <c r="U76" s="9" t="inlineStr">
        <is>
          <t>学田社区、阿沟河村委会</t>
        </is>
      </c>
      <c r="V76" s="368" t="inlineStr">
        <is>
          <t>是</t>
        </is>
      </c>
      <c r="W76" s="9" t="n">
        <v>2026.3</v>
      </c>
      <c r="X76" s="9" t="n">
        <v>2026.6</v>
      </c>
      <c r="Y76" s="9" t="n"/>
    </row>
    <row r="77" ht="288" customHeight="1" s="1">
      <c r="A77" s="9" t="n">
        <v>69</v>
      </c>
      <c r="B77" s="9" t="inlineStr">
        <is>
          <t>乡村建设行动</t>
        </is>
      </c>
      <c r="C77" s="9" t="inlineStr">
        <is>
          <t>农村基础设施</t>
        </is>
      </c>
      <c r="D77" s="9" t="inlineStr">
        <is>
          <t>农村基础设施
（含产业配套基础设施）</t>
        </is>
      </c>
      <c r="E77" s="20" t="inlineStr">
        <is>
          <t>腊山街道阿沟河村委会民族团结进步示范村建设项目</t>
        </is>
      </c>
      <c r="F77" s="9" t="inlineStr">
        <is>
          <t>腊山街道</t>
        </is>
      </c>
      <c r="G77" s="9" t="inlineStr">
        <is>
          <t>阿沟河村委会</t>
        </is>
      </c>
      <c r="H77" s="9" t="inlineStr">
        <is>
          <t>新建</t>
        </is>
      </c>
      <c r="I77" s="9" t="inlineStr">
        <is>
          <t>通过整合村委会资源，以民族团结示范村创建为载体，以服务辖区内各民族群众为主题，以居民自治为方向，以维护稳定为基础，以居民满意为标准，扎实推进“幸福花开”工程走深走实；发展辖区经济、促进民族团结、维护社会稳定。投资105万元建设阿沟河民族团结示范村示范项目。一、村内道路修建：切实提高少数民族集聚地人居环境，改善出行及生产生活条件，解决通达通畅问题。计划修建修复村内道路1.5KM，路面结构为5cm厚碎石垫层，20cm厚C25混凝土路面，计划投入资金35万元。二、产业发展：结合阿沟河村山地实际发展山地辣椒种植，建设家门口务工车间，切实提高各民族群众经济收入预计投资70万元。1.建设50亩辣椒种植基地，预算资金15万元。2.建设辣椒初加工车间发展家门口的务工经济，预计投入55万元，自筹资金5万元。以上项目总投资约105万元，其中上级补助资金100万元，自筹资金5万元。</t>
        </is>
      </c>
      <c r="J77" s="9" t="n">
        <v>50</v>
      </c>
      <c r="K77" s="9" t="n">
        <v>50</v>
      </c>
      <c r="L77" s="6" t="n"/>
      <c r="M77" s="6" t="n"/>
      <c r="N77" s="9" t="inlineStr">
        <is>
          <t>打通本村及周边各民族群众走往相交硬件设施，重点解决本地居民426户及周边群众2000余人的通达通畅问题。进一步深化各民族村寨群众铸牢中华民族共同体意识，休戚与共、荣辱与共、生死与共、命运与共的共同体理念。50亩辣椒种植及辣椒初加工，年均增加各民族农户财产性收入1.2万余元，可提供各民族就近就业岗位40余个，年均增加务工收入2万余元，实现年人均纯收入比上年增长10%以上，让各民族群众生活在一起，发展在一起，增收在一起，逐步朝着共同富裕的目标前进。</t>
        </is>
      </c>
      <c r="O77" s="9" t="inlineStr">
        <is>
          <t>公益性项目</t>
        </is>
      </c>
      <c r="P77" s="9" t="n">
        <v>1986</v>
      </c>
      <c r="Q77" s="9" t="inlineStr">
        <is>
          <t>否</t>
        </is>
      </c>
      <c r="R77" s="9" t="inlineStr">
        <is>
          <t>否</t>
        </is>
      </c>
      <c r="S77" s="9" t="inlineStr">
        <is>
          <t>否</t>
        </is>
      </c>
      <c r="T77" s="9" t="inlineStr">
        <is>
          <t>腊山街道</t>
        </is>
      </c>
      <c r="U77" s="9" t="inlineStr">
        <is>
          <t>阿沟河村委会</t>
        </is>
      </c>
      <c r="V77" s="9" t="inlineStr">
        <is>
          <t>是</t>
        </is>
      </c>
      <c r="W77" s="9" t="n">
        <v>2026.3</v>
      </c>
      <c r="X77" s="598" t="n">
        <v>2026.1</v>
      </c>
      <c r="Y77" s="6" t="n"/>
    </row>
    <row r="78" ht="264" customHeight="1" s="1">
      <c r="A78" s="9" t="n">
        <v>70</v>
      </c>
      <c r="B78" s="9" t="inlineStr">
        <is>
          <t>乡村建设行动</t>
        </is>
      </c>
      <c r="C78" s="9" t="inlineStr">
        <is>
          <t>农村基础设施</t>
        </is>
      </c>
      <c r="D78" s="9" t="inlineStr">
        <is>
          <t>农村基础设施
（含产业配套基础设施）</t>
        </is>
      </c>
      <c r="E78" s="9" t="inlineStr">
        <is>
          <t>新村示范社区</t>
        </is>
      </c>
      <c r="F78" s="9" t="inlineStr">
        <is>
          <t>腊山街道</t>
        </is>
      </c>
      <c r="G78" s="9" t="inlineStr">
        <is>
          <t>新村社区</t>
        </is>
      </c>
      <c r="H78" s="9" t="inlineStr">
        <is>
          <t>新建</t>
        </is>
      </c>
      <c r="I78" s="9" t="inlineStr">
        <is>
          <t>通过整合社区资源，新村社区以民族团结互嵌式社区创建为载体，以服务各族群众为根本宗旨，深化各地各族群众在城市社区安家落户。预计投资36万元建设新村民族团结互嵌式社区示范项目引领盘活闲置房屋土地资源，为各地各族群众提供就业机会和技能培训，促进各族群众就近就业，减少外出务工对社会和农业生产的影响。投资36万元建设新村民族团结互嵌式社区示范项目，其中自筹6万元。
一、云贵路片区道路硬化：计划云贵路片区排污和修复村内道路500M，计划投入资金10万元。二、打造新村社区残叶帮扶车间，计划投入资金26万元。打造社区云贵路片区闲置房屋场地进行建设帮扶车间，其中厂房改造建设150000元，水、电设施配套完善50000元，场地硬化30000元，车间设备购置30000元。</t>
        </is>
      </c>
      <c r="J78" s="9" t="n">
        <v>36</v>
      </c>
      <c r="K78" s="9" t="n">
        <v>36</v>
      </c>
      <c r="L78" s="6" t="n"/>
      <c r="M78" s="6" t="n"/>
      <c r="N78" s="9" t="inlineStr">
        <is>
          <t xml:space="preserve"> 提高社区服务各族群众的水平，促进各民族交往、交流、交融。让社区各民族居民集体经济发展增收，极大促进民族团结和社会稳定，新村社区与嘉而泰同心科技有限公司企业保持常态合作，以民族团结互嵌式创建为载体，通过来料加工和组装等方式促进不同民族群体居民就业创收，预计解决共100余人次人员就业问题（其中保障脱贫人口和三类人员就业不少于5人长期稳定就业），实现乡村振兴产业发展，集体经济收入预计达50000元/年。</t>
        </is>
      </c>
      <c r="O78" s="9" t="inlineStr">
        <is>
          <t>公益性项目</t>
        </is>
      </c>
      <c r="P78" s="9" t="n">
        <v>1560</v>
      </c>
      <c r="Q78" s="9" t="inlineStr">
        <is>
          <t>否</t>
        </is>
      </c>
      <c r="R78" s="9" t="inlineStr">
        <is>
          <t>否</t>
        </is>
      </c>
      <c r="S78" s="9" t="inlineStr">
        <is>
          <t>否</t>
        </is>
      </c>
      <c r="T78" s="9" t="inlineStr">
        <is>
          <t>腊山街道</t>
        </is>
      </c>
      <c r="U78" s="9" t="inlineStr">
        <is>
          <t>新村社区</t>
        </is>
      </c>
      <c r="V78" s="9" t="inlineStr">
        <is>
          <t>是</t>
        </is>
      </c>
      <c r="W78" s="9" t="n">
        <v>2026.3</v>
      </c>
      <c r="X78" s="598" t="n">
        <v>2026.1</v>
      </c>
      <c r="Y78" s="6" t="n"/>
    </row>
    <row r="79" ht="384" customHeight="1" s="1">
      <c r="A79" s="9" t="n">
        <v>71</v>
      </c>
      <c r="B79" s="9" t="inlineStr">
        <is>
          <t>乡村建设行动</t>
        </is>
      </c>
      <c r="C79" s="9" t="inlineStr">
        <is>
          <t>农村基础设施</t>
        </is>
      </c>
      <c r="D79" s="9" t="inlineStr">
        <is>
          <t>农村基础设施
（含产业配套基础设施）</t>
        </is>
      </c>
      <c r="E79" s="9" t="inlineStr">
        <is>
          <t>青草塘示范社区</t>
        </is>
      </c>
      <c r="F79" s="9" t="inlineStr">
        <is>
          <t>腊山街道</t>
        </is>
      </c>
      <c r="G79" s="9" t="inlineStr">
        <is>
          <t>青草塘社区</t>
        </is>
      </c>
      <c r="H79" s="9" t="inlineStr">
        <is>
          <t>新建</t>
        </is>
      </c>
      <c r="I79" s="9" t="inlineStr">
        <is>
          <t xml:space="preserve">   为确保社区居民、集体经济有稳定收入，同时也促进了民族团结、维护社会稳定等。投资预计45万元，预计自筹资金15万元，在青草塘居委会青草塘村建设民族团结示范项目。
一、打造青草塘农贸市场：1.策划青草塘花海农贸市场预计200000元，其中，接水、电50000元，建设摊位260个预计100000元。二、建设青草塘村内道路和清理道路旁河道淤泥：预计投资100000元。
</t>
        </is>
      </c>
      <c r="J79" s="9" t="n">
        <v>45</v>
      </c>
      <c r="K79" s="9" t="n">
        <v>45</v>
      </c>
      <c r="L79" s="6" t="n"/>
      <c r="M79" s="6" t="n"/>
      <c r="N79" s="9" t="inlineStr">
        <is>
          <t xml:space="preserve">   通过整合社区资源，以民族团结示范社区创建为载体，以服务各族群众为主题，以居民自治为方向，以维护稳定为基础，以居民满意为标准。
  通过创新管理方式，采取有效对策解决涉及民族因素的问题，促进民族团结、维护社会稳定。解决各民族生产生活问题。预计能解决约300人左右就业问题，设有60个爱心摊位，可以解决附近各族贫困群众自产的蔬菜、粮食、水果等销售难的问题。稳固脱贫攻坚与乡村振兴有效衔接工作
  通过树立典型、以点带面，将示范工作作为推动民族团结进步事业发展的催化剂，卓有成效地开展创建工作，把青草塘社区打造成为各族群众守望相助的大家庭。</t>
        </is>
      </c>
      <c r="O79" s="9" t="inlineStr">
        <is>
          <t>可增加脱贫户收入，解决就近就便就业，盘活现有闲置资源，壮大村集体经济。</t>
        </is>
      </c>
      <c r="P79" s="9" t="n">
        <v>1872</v>
      </c>
      <c r="Q79" s="9" t="inlineStr">
        <is>
          <t>否</t>
        </is>
      </c>
      <c r="R79" s="9" t="inlineStr">
        <is>
          <t>否</t>
        </is>
      </c>
      <c r="S79" s="9" t="inlineStr">
        <is>
          <t>否</t>
        </is>
      </c>
      <c r="T79" s="9" t="inlineStr">
        <is>
          <t>腊山街道</t>
        </is>
      </c>
      <c r="U79" s="9" t="inlineStr">
        <is>
          <t>青草塘社区</t>
        </is>
      </c>
      <c r="V79" s="9" t="inlineStr">
        <is>
          <t>是</t>
        </is>
      </c>
      <c r="W79" s="9" t="n">
        <v>2026.3</v>
      </c>
      <c r="X79" s="598" t="n">
        <v>2026.1</v>
      </c>
      <c r="Y79" s="6" t="n"/>
    </row>
    <row r="80" ht="96" customHeight="1" s="1">
      <c r="A80" s="9" t="n">
        <v>72</v>
      </c>
      <c r="B80" s="9" t="inlineStr">
        <is>
          <t>乡村建设行动</t>
        </is>
      </c>
      <c r="C80" s="9" t="inlineStr">
        <is>
          <t>农村基础设施</t>
        </is>
      </c>
      <c r="D80" s="9" t="inlineStr">
        <is>
          <t xml:space="preserve">
农村供水保障设施建设</t>
        </is>
      </c>
      <c r="E80" s="9" t="inlineStr">
        <is>
          <t>江边社区大冲村人饮改造建设项目</t>
        </is>
      </c>
      <c r="F80" s="9" t="inlineStr">
        <is>
          <t>九龙街道</t>
        </is>
      </c>
      <c r="G80" s="9" t="inlineStr">
        <is>
          <t>江边社区大冲村</t>
        </is>
      </c>
      <c r="H80" s="9" t="inlineStr">
        <is>
          <t>新建</t>
        </is>
      </c>
      <c r="I80" s="9" t="inlineStr">
        <is>
          <t>计划在江边社区大冲村投入60万元，实施江边社区大冲村人饮改造建设项目。建设内容：1.新建200立方米圆形钢筋混凝土高位水池1个，投入15万元；2.安装400KVA变压器一台，购置1000m扬程大功率抽水泵1台，投入30万元；3.安装、维修村内主水管8000米，安装智能射频水表86块，投入15万元。</t>
        </is>
      </c>
      <c r="J80" s="591" t="n">
        <v>60</v>
      </c>
      <c r="K80" s="591" t="n">
        <v>60</v>
      </c>
      <c r="L80" s="591" t="n"/>
      <c r="M80" s="591" t="n"/>
      <c r="N80" s="9" t="inlineStr">
        <is>
          <t>通过项目的实施，解决大冲村96户373人的饮水问题，进一步巩固拓展脱贫攻坚成果同乡村振兴有效衔接。</t>
        </is>
      </c>
      <c r="O80" s="9" t="inlineStr">
        <is>
          <t>解决村内脱贫人口7户30人的饮水问题</t>
        </is>
      </c>
      <c r="P80" s="9" t="n">
        <v>373</v>
      </c>
      <c r="Q80" s="9" t="inlineStr">
        <is>
          <t>否</t>
        </is>
      </c>
      <c r="R80" s="9" t="inlineStr">
        <is>
          <t>否</t>
        </is>
      </c>
      <c r="S80" s="9" t="inlineStr">
        <is>
          <t>否</t>
        </is>
      </c>
      <c r="T80" s="9" t="inlineStr">
        <is>
          <t>罗平县农业农村局</t>
        </is>
      </c>
      <c r="U80" s="9" t="inlineStr">
        <is>
          <t>九龙街道办事处</t>
        </is>
      </c>
      <c r="V80" s="9" t="inlineStr">
        <is>
          <t>是</t>
        </is>
      </c>
      <c r="W80" s="9" t="n">
        <v>2026.1</v>
      </c>
      <c r="X80" s="9" t="n">
        <v>2026.12</v>
      </c>
      <c r="Y80" s="9" t="n"/>
    </row>
    <row r="81" ht="132" customHeight="1" s="1">
      <c r="A81" s="9" t="n">
        <v>73</v>
      </c>
      <c r="B81" s="9" t="inlineStr">
        <is>
          <t>乡村建设行动</t>
        </is>
      </c>
      <c r="C81" s="9" t="inlineStr">
        <is>
          <t>农村基础设施</t>
        </is>
      </c>
      <c r="D81" s="9" t="inlineStr">
        <is>
          <t xml:space="preserve">农村道路建设（通村路、通户路、小型桥梁等）
</t>
        </is>
      </c>
      <c r="E81" s="351" t="inlineStr">
        <is>
          <t>牛街至小寨村人居环境改善项目</t>
        </is>
      </c>
      <c r="F81" s="9" t="inlineStr">
        <is>
          <t>九龙街道</t>
        </is>
      </c>
      <c r="G81" s="9" t="inlineStr">
        <is>
          <t>牛街</t>
        </is>
      </c>
      <c r="H81" s="9" t="inlineStr">
        <is>
          <t>扩建</t>
        </is>
      </c>
      <c r="I81" s="9" t="inlineStr">
        <is>
          <t>1.扩建牛街至小寨村道路长1.5千米，宽5.5米； 2.扩建小寨至小寨土鸡桥头道路长3.5千米，宽5.5米。</t>
        </is>
      </c>
      <c r="J81" s="591" t="n">
        <v>80</v>
      </c>
      <c r="K81" s="591" t="n"/>
      <c r="L81" s="591" t="n">
        <v>80</v>
      </c>
      <c r="M81" s="591" t="n"/>
      <c r="N81" s="9" t="inlineStr">
        <is>
          <t>1.解决牛街、小寨、小路恰革及九龙街道办、游客等过路难的问题 ； 2.解决周边3个自然村收种难问题 ； 3.解决游客从螺丝田到九龙瀑布绕路，路窄且远的问题 ；4.增加小寨土鸡人流量，同时解决周边妇女就业难问题</t>
        </is>
      </c>
      <c r="O81" s="9" t="inlineStr">
        <is>
          <t>解决小寨村等300余户1200余人通行问题</t>
        </is>
      </c>
      <c r="P81" s="9" t="inlineStr">
        <is>
          <t>1200余人</t>
        </is>
      </c>
      <c r="Q81" s="9" t="inlineStr">
        <is>
          <t>否</t>
        </is>
      </c>
      <c r="R81" s="9" t="inlineStr">
        <is>
          <t>否</t>
        </is>
      </c>
      <c r="S81" s="9" t="inlineStr">
        <is>
          <t>否</t>
        </is>
      </c>
      <c r="T81" s="9" t="inlineStr">
        <is>
          <t>罗平县农业农村局</t>
        </is>
      </c>
      <c r="U81" s="9" t="inlineStr">
        <is>
          <t>九龙街道办事处</t>
        </is>
      </c>
      <c r="V81" s="9" t="inlineStr">
        <is>
          <t>是</t>
        </is>
      </c>
      <c r="W81" s="9" t="n">
        <v>2026.1</v>
      </c>
      <c r="X81" s="9" t="n">
        <v>2026.12</v>
      </c>
      <c r="Y81" s="9" t="n"/>
    </row>
    <row r="82" ht="108" customHeight="1" s="1">
      <c r="A82" s="9" t="n">
        <v>74</v>
      </c>
      <c r="B82" s="9" t="inlineStr">
        <is>
          <t>乡村建设行动</t>
        </is>
      </c>
      <c r="C82" s="9" t="inlineStr">
        <is>
          <t>农村基础设施</t>
        </is>
      </c>
      <c r="D82" s="9" t="inlineStr">
        <is>
          <t>农村道路建设</t>
        </is>
      </c>
      <c r="E82" s="351" t="inlineStr">
        <is>
          <t>板桥镇玉马村委会小六冲村人居环境改善项目</t>
        </is>
      </c>
      <c r="F82" s="9" t="inlineStr">
        <is>
          <t>板桥镇</t>
        </is>
      </c>
      <c r="G82" s="9" t="inlineStr">
        <is>
          <t>玉马</t>
        </is>
      </c>
      <c r="H82" s="9" t="inlineStr">
        <is>
          <t>新建</t>
        </is>
      </c>
      <c r="I82" s="9" t="inlineStr">
        <is>
          <t>新建小六冲村进村道路1200米，平均路面宽度4.5米，新建挡土墙800立方米，铺装0.1米厚粗砂塾层540立方米，铺装0.2米厚C30水泥混凝土路面1080立方米。</t>
        </is>
      </c>
      <c r="J82" s="591" t="n">
        <v>50</v>
      </c>
      <c r="K82" s="591" t="n">
        <v>50</v>
      </c>
      <c r="L82" s="598" t="n"/>
      <c r="M82" s="598" t="n"/>
      <c r="N82" s="9" t="inlineStr">
        <is>
          <t>通过项目实施改善玉马村委会小六冲村通行条件，改善道路运输承载能力，通过道路建设服务农村产业发展，进一步提升人居环境，推动乡村振兴工作开展，提升村民幸福指数。</t>
        </is>
      </c>
      <c r="O82" s="9" t="inlineStr">
        <is>
          <t>其他</t>
        </is>
      </c>
      <c r="P82" s="9" t="n">
        <v>450</v>
      </c>
      <c r="Q82" s="9" t="inlineStr">
        <is>
          <t>否</t>
        </is>
      </c>
      <c r="R82" s="9" t="inlineStr">
        <is>
          <t>否</t>
        </is>
      </c>
      <c r="S82" s="9" t="inlineStr">
        <is>
          <t>否</t>
        </is>
      </c>
      <c r="T82" s="9" t="inlineStr">
        <is>
          <t>罗平县农业农村局</t>
        </is>
      </c>
      <c r="U82" s="9" t="inlineStr">
        <is>
          <t>板桥镇人民政府</t>
        </is>
      </c>
      <c r="V82" s="9" t="inlineStr">
        <is>
          <t>是</t>
        </is>
      </c>
      <c r="W82" s="9" t="n">
        <v>2026.01</v>
      </c>
      <c r="X82" s="9" t="n">
        <v>2026.12</v>
      </c>
      <c r="Y82" s="9" t="n"/>
    </row>
    <row r="83" ht="96" customHeight="1" s="1">
      <c r="A83" s="9" t="n">
        <v>75</v>
      </c>
      <c r="B83" s="9" t="inlineStr">
        <is>
          <t>乡村建设行动</t>
        </is>
      </c>
      <c r="C83" s="9" t="inlineStr">
        <is>
          <t>农村基础设施
（含产业配套基础设施）</t>
        </is>
      </c>
      <c r="D83" s="9" t="inlineStr">
        <is>
          <t>农村道路建设</t>
        </is>
      </c>
      <c r="E83" s="9" t="inlineStr">
        <is>
          <t>支壁通村道路建设</t>
        </is>
      </c>
      <c r="F83" s="9" t="inlineStr">
        <is>
          <t>马街镇</t>
        </is>
      </c>
      <c r="G83" s="9" t="inlineStr">
        <is>
          <t>支壁</t>
        </is>
      </c>
      <c r="H83" s="9" t="inlineStr">
        <is>
          <t>新建</t>
        </is>
      </c>
      <c r="I83" s="9" t="inlineStr">
        <is>
          <t>支壁村委会小雨本村路口至风力发电25号机塔修建水泥路，C30混凝土，20厘米厚，4.5米，宽3公里；安装生命防护工程300米</t>
        </is>
      </c>
      <c r="J83" s="591" t="n">
        <v>50</v>
      </c>
      <c r="K83" s="591" t="n">
        <v>50</v>
      </c>
      <c r="L83" s="598" t="n"/>
      <c r="M83" s="598" t="n"/>
      <c r="N83" s="9" t="inlineStr">
        <is>
          <t>解决大雨本、小歹墨、小雨本、支壁等4个自然村800余户3200余人的通行困难。</t>
        </is>
      </c>
      <c r="O83" s="9" t="inlineStr">
        <is>
          <t>解决大雨本、小歹墨、小雨本、支壁等4个自然村800余户3200余人的通行困难。</t>
        </is>
      </c>
      <c r="P83" s="9" t="n">
        <v>3200</v>
      </c>
      <c r="Q83" s="9" t="inlineStr">
        <is>
          <t>否</t>
        </is>
      </c>
      <c r="R83" s="9" t="inlineStr">
        <is>
          <t>否</t>
        </is>
      </c>
      <c r="S83" s="9" t="inlineStr">
        <is>
          <t>否</t>
        </is>
      </c>
      <c r="T83" s="9" t="inlineStr">
        <is>
          <t>县交通运输局</t>
        </is>
      </c>
      <c r="U83" s="9" t="inlineStr">
        <is>
          <t>马街镇人民政府</t>
        </is>
      </c>
      <c r="V83" s="9" t="inlineStr">
        <is>
          <t>是</t>
        </is>
      </c>
      <c r="W83" s="9" t="n">
        <v>2026.3</v>
      </c>
      <c r="X83" s="9" t="n">
        <v>2026.12</v>
      </c>
      <c r="Y83" s="9" t="n"/>
    </row>
    <row r="84" ht="72" customHeight="1" s="1">
      <c r="A84" s="9" t="n">
        <v>76</v>
      </c>
      <c r="B84" s="9" t="inlineStr">
        <is>
          <t>乡村建设行动</t>
        </is>
      </c>
      <c r="C84" s="9" t="inlineStr">
        <is>
          <t>农村基础设施
（含产业配套基础设施）</t>
        </is>
      </c>
      <c r="D84" s="9" t="inlineStr">
        <is>
          <t>农村供水保障设施建设</t>
        </is>
      </c>
      <c r="E84" s="9" t="inlineStr">
        <is>
          <t>飞吉村人饮工程管网改造</t>
        </is>
      </c>
      <c r="F84" s="9" t="inlineStr">
        <is>
          <t>马街镇</t>
        </is>
      </c>
      <c r="G84" s="9" t="inlineStr">
        <is>
          <t>飞吉</t>
        </is>
      </c>
      <c r="H84" s="9" t="inlineStr">
        <is>
          <t>新建</t>
        </is>
      </c>
      <c r="I84" s="9" t="inlineStr">
        <is>
          <t>飞吉村安装饮水管网1.主管PE100级输水管De75管5000米，单价50元/米，合计25万元。2.分管PE100级输水管De25管276户，45米，13500米，单价25元/米，合计33.75万元。3.增压泵8台，4万元。4.闸阀井20座，2万元。</t>
        </is>
      </c>
      <c r="J84" s="591" t="n">
        <v>65</v>
      </c>
      <c r="K84" s="591" t="n"/>
      <c r="L84" s="591" t="n">
        <v>65</v>
      </c>
      <c r="M84" s="591" t="n"/>
      <c r="N84" s="9" t="inlineStr">
        <is>
          <t>解决飞吉村276户人畜饮水困难，改善飞吉旱季吃水难问题</t>
        </is>
      </c>
      <c r="O84" s="9" t="inlineStr">
        <is>
          <t>改善村内基础设施，提升群众获得感</t>
        </is>
      </c>
      <c r="P84" s="9" t="n">
        <v>1104</v>
      </c>
      <c r="Q84" s="9" t="inlineStr">
        <is>
          <t>否</t>
        </is>
      </c>
      <c r="R84" s="9" t="inlineStr">
        <is>
          <t>否</t>
        </is>
      </c>
      <c r="S84" s="9" t="inlineStr">
        <is>
          <t>否</t>
        </is>
      </c>
      <c r="T84" s="9" t="inlineStr">
        <is>
          <t>罗平县水务局</t>
        </is>
      </c>
      <c r="U84" s="9" t="inlineStr">
        <is>
          <t>马街镇人民政府</t>
        </is>
      </c>
      <c r="V84" s="9" t="inlineStr">
        <is>
          <t>是</t>
        </is>
      </c>
      <c r="W84" s="9" t="n">
        <v>2026.3</v>
      </c>
      <c r="X84" s="9" t="n">
        <v>2026.12</v>
      </c>
      <c r="Y84" s="9" t="n"/>
    </row>
    <row r="85" ht="108" customHeight="1" s="1">
      <c r="A85" s="9" t="n">
        <v>77</v>
      </c>
      <c r="B85" s="9" t="inlineStr">
        <is>
          <t>乡村建设行动</t>
        </is>
      </c>
      <c r="C85" s="9" t="inlineStr">
        <is>
          <t>农村基础设施</t>
        </is>
      </c>
      <c r="D85" s="9" t="inlineStr">
        <is>
          <t>农村道路建设（通村路、通户路、小型桥梁等）</t>
        </is>
      </c>
      <c r="E85" s="9" t="inlineStr">
        <is>
          <t>洒伍子烂木桥岔口至荷叶水泥路道路建设</t>
        </is>
      </c>
      <c r="F85" s="9" t="inlineStr">
        <is>
          <t>马街镇</t>
        </is>
      </c>
      <c r="G85" s="9" t="inlineStr">
        <is>
          <t>荷叶</t>
        </is>
      </c>
      <c r="H85" s="9" t="inlineStr">
        <is>
          <t>新建</t>
        </is>
      </c>
      <c r="I85" s="9" t="inlineStr">
        <is>
          <t>荷叶村委会烂木桥岔口至荷叶水泥路道路建设1500米，宽3.5米</t>
        </is>
      </c>
      <c r="J85" s="591" t="n">
        <v>60</v>
      </c>
      <c r="K85" s="591" t="n">
        <v>60</v>
      </c>
      <c r="L85" s="591" t="n"/>
      <c r="M85" s="591" t="n"/>
      <c r="N85" s="9" t="inlineStr">
        <is>
          <t>通过项目实施改善荷叶村委会洒伍子村通行条件，改善道路运输承载能力，通过道路建设服务农村产业发展，进一步提升人居环境，推动乡村振兴工作开展，提升村民幸福指数。</t>
        </is>
      </c>
      <c r="O85" s="9" t="inlineStr">
        <is>
          <t>提升洒伍子、荷叶村2个自然村农业生产条件，2000余通行便利。</t>
        </is>
      </c>
      <c r="P85" s="9" t="n">
        <v>1200</v>
      </c>
      <c r="Q85" s="9" t="inlineStr">
        <is>
          <t>否</t>
        </is>
      </c>
      <c r="R85" s="9" t="inlineStr">
        <is>
          <t>否</t>
        </is>
      </c>
      <c r="S85" s="9" t="inlineStr">
        <is>
          <t>否</t>
        </is>
      </c>
      <c r="T85" s="9" t="inlineStr">
        <is>
          <t>罗平县交通运输局</t>
        </is>
      </c>
      <c r="U85" s="9" t="inlineStr">
        <is>
          <t>马街镇人民政府</t>
        </is>
      </c>
      <c r="V85" s="369" t="inlineStr">
        <is>
          <t>是</t>
        </is>
      </c>
      <c r="W85" s="9" t="n">
        <v>2026.3</v>
      </c>
      <c r="X85" s="9" t="n">
        <v>2026.12</v>
      </c>
      <c r="Y85" s="9" t="n"/>
    </row>
    <row r="86" ht="60" customHeight="1" s="1">
      <c r="A86" s="9" t="n">
        <v>78</v>
      </c>
      <c r="B86" s="9" t="inlineStr">
        <is>
          <t>乡村建设行动</t>
        </is>
      </c>
      <c r="C86" s="9" t="inlineStr">
        <is>
          <t xml:space="preserve">农村基础设施
</t>
        </is>
      </c>
      <c r="D86" s="9" t="inlineStr">
        <is>
          <t>农村道路建设（通村路、通户路、小型桥梁等）</t>
        </is>
      </c>
      <c r="E86" s="351" t="inlineStr">
        <is>
          <t>上腊戈村人居环境改善项目</t>
        </is>
      </c>
      <c r="F86" s="9" t="inlineStr">
        <is>
          <t>马街镇</t>
        </is>
      </c>
      <c r="G86" s="9" t="inlineStr">
        <is>
          <t>上腊戈</t>
        </is>
      </c>
      <c r="H86" s="9" t="inlineStr">
        <is>
          <t>改扩建</t>
        </is>
      </c>
      <c r="I86" s="9" t="inlineStr">
        <is>
          <t>上腊戈村内道路改扩建，赵会良户到段保国户1.5千米，宽4米，厚0.2米</t>
        </is>
      </c>
      <c r="J86" s="591" t="n">
        <v>70</v>
      </c>
      <c r="K86" s="591" t="n"/>
      <c r="L86" s="591" t="n">
        <v>70</v>
      </c>
      <c r="M86" s="591" t="n"/>
      <c r="N86" s="9" t="inlineStr">
        <is>
          <t>方便上腊戈村村民出行</t>
        </is>
      </c>
      <c r="O86" s="9" t="inlineStr">
        <is>
          <t>改善村内基础设施，提升群众获得感</t>
        </is>
      </c>
      <c r="P86" s="9" t="n">
        <v>1160</v>
      </c>
      <c r="Q86" s="9" t="inlineStr">
        <is>
          <t>否</t>
        </is>
      </c>
      <c r="R86" s="9" t="inlineStr">
        <is>
          <t>否</t>
        </is>
      </c>
      <c r="S86" s="9" t="inlineStr">
        <is>
          <t>否</t>
        </is>
      </c>
      <c r="T86" s="9" t="inlineStr">
        <is>
          <t>农业农村局</t>
        </is>
      </c>
      <c r="U86" s="9" t="inlineStr">
        <is>
          <t>马街镇人民政府</t>
        </is>
      </c>
      <c r="V86" s="9" t="inlineStr">
        <is>
          <t>是</t>
        </is>
      </c>
      <c r="W86" s="9" t="n">
        <v>2026.3</v>
      </c>
      <c r="X86" s="9" t="n">
        <v>2026.12</v>
      </c>
      <c r="Y86" s="9" t="n"/>
    </row>
    <row r="87" ht="48" customHeight="1" s="1">
      <c r="A87" s="9" t="n">
        <v>79</v>
      </c>
      <c r="B87" s="9" t="inlineStr">
        <is>
          <t>乡村建设行动</t>
        </is>
      </c>
      <c r="C87" s="9" t="inlineStr">
        <is>
          <t>农村基础设施</t>
        </is>
      </c>
      <c r="D87" s="9" t="inlineStr">
        <is>
          <t>农村道路建设</t>
        </is>
      </c>
      <c r="E87" s="9" t="inlineStr">
        <is>
          <t>扯土村村内乡村道路硬化</t>
        </is>
      </c>
      <c r="F87" s="9" t="inlineStr">
        <is>
          <t>马街镇</t>
        </is>
      </c>
      <c r="G87" s="9" t="inlineStr">
        <is>
          <t>扯土</t>
        </is>
      </c>
      <c r="H87" s="9" t="inlineStr">
        <is>
          <t>改扩建</t>
        </is>
      </c>
      <c r="I87" s="9" t="inlineStr">
        <is>
          <t>扯土小海子村内道路建设长400米，平均宽3.5米，从光明饭店到黄燕能家门口</t>
        </is>
      </c>
      <c r="J87" s="591" t="n">
        <v>18</v>
      </c>
      <c r="K87" s="591" t="n">
        <v>18</v>
      </c>
      <c r="L87" s="591" t="n"/>
      <c r="M87" s="591" t="n"/>
      <c r="N87" s="9" t="inlineStr">
        <is>
          <t>解决小海子12户群众出行难，方便群众生产生活</t>
        </is>
      </c>
      <c r="O87" s="9" t="inlineStr">
        <is>
          <t>改善村内基础设施，提升群众获得感</t>
        </is>
      </c>
      <c r="P87" s="9" t="n">
        <v>40</v>
      </c>
      <c r="Q87" s="9" t="inlineStr">
        <is>
          <t>否</t>
        </is>
      </c>
      <c r="R87" s="9" t="inlineStr">
        <is>
          <t>否</t>
        </is>
      </c>
      <c r="S87" s="9" t="inlineStr">
        <is>
          <t>否</t>
        </is>
      </c>
      <c r="T87" s="9" t="inlineStr">
        <is>
          <t>罗平县水务局</t>
        </is>
      </c>
      <c r="U87" s="9" t="inlineStr">
        <is>
          <t>马街镇人民政府</t>
        </is>
      </c>
      <c r="V87" s="9" t="inlineStr">
        <is>
          <t>是</t>
        </is>
      </c>
      <c r="W87" s="9" t="n">
        <v>2026.3</v>
      </c>
      <c r="X87" s="9" t="n">
        <v>2026.12</v>
      </c>
      <c r="Y87" s="9" t="n"/>
    </row>
    <row r="88" ht="168" customHeight="1" s="1">
      <c r="A88" s="9" t="n">
        <v>80</v>
      </c>
      <c r="B88" s="9" t="inlineStr">
        <is>
          <t>乡村建设行动</t>
        </is>
      </c>
      <c r="C88" s="9" t="inlineStr">
        <is>
          <t>农村基础设施
（含产业配套基础设施）</t>
        </is>
      </c>
      <c r="D88" s="9" t="inlineStr">
        <is>
          <t>农村道路建设</t>
        </is>
      </c>
      <c r="E88" s="9" t="inlineStr">
        <is>
          <t>阿市小寨乡村振兴项目</t>
        </is>
      </c>
      <c r="F88" s="9" t="inlineStr">
        <is>
          <t>马街镇</t>
        </is>
      </c>
      <c r="G88" s="9" t="inlineStr">
        <is>
          <t>马街</t>
        </is>
      </c>
      <c r="H88" s="9" t="inlineStr">
        <is>
          <t>新建</t>
        </is>
      </c>
      <c r="I88" s="9" t="inlineStr">
        <is>
          <t>1.改建村集体闲置房屋1栋，建筑面积 800平方米（包括土建工程、室内安装工程、室内装饰工程等），用于民族特色农耕文化体验、非遗研学基地、民族团结融合活动等，配套建设生态停车场600平方米（包含场地基础配套设施、沥青道路、停车位植草砖等）。2.村容村貌提升30户约6000平方米，水体提升改造400立方米，实施村内三小工程700平方米，太阳能路灯安装30盏，实施配套电力工程，铺设饮水管道180米；3.村内道路提质改造3000平方米，新建波形护栏1000米，新建浆砌石挡土墙300立方米；4.改造公厕1座，铺设红砖道路 600 平方米。</t>
        </is>
      </c>
      <c r="J88" s="591" t="n">
        <v>300</v>
      </c>
      <c r="K88" s="591" t="n"/>
      <c r="L88" s="591" t="n"/>
      <c r="M88" s="591" t="n">
        <v>300</v>
      </c>
      <c r="N88" s="9" t="inlineStr">
        <is>
          <t>项目建成后，改善小寨村民生产生活条件，引导村民改善单一种植经济模式，发展旅游经济，多元化增加群众收入，同时增加集体经济，促进当地乡村文旅产业发展，预计惠及脱贫户监测户32户89人。</t>
        </is>
      </c>
      <c r="O88" s="9" t="n"/>
      <c r="P88" s="9" t="n">
        <v>449</v>
      </c>
      <c r="Q88" s="9" t="inlineStr">
        <is>
          <t>否</t>
        </is>
      </c>
      <c r="R88" s="9" t="inlineStr">
        <is>
          <t>否</t>
        </is>
      </c>
      <c r="S88" s="9" t="inlineStr">
        <is>
          <t>否</t>
        </is>
      </c>
      <c r="T88" s="9" t="inlineStr">
        <is>
          <t>农业农村局</t>
        </is>
      </c>
      <c r="U88" s="9" t="inlineStr">
        <is>
          <t>马街镇人民政府</t>
        </is>
      </c>
      <c r="V88" s="9" t="inlineStr">
        <is>
          <t>是</t>
        </is>
      </c>
      <c r="W88" s="9" t="n">
        <v>2026.3</v>
      </c>
      <c r="X88" s="9" t="n">
        <v>2026.12</v>
      </c>
      <c r="Y88" s="9" t="inlineStr">
        <is>
          <t>沪滇项目</t>
        </is>
      </c>
    </row>
    <row r="89" ht="48" customHeight="1" s="1">
      <c r="A89" s="9" t="n">
        <v>81</v>
      </c>
      <c r="B89" s="594" t="inlineStr">
        <is>
          <t>乡村建设行动</t>
        </is>
      </c>
      <c r="C89" s="9" t="inlineStr">
        <is>
          <t>农村基础设施</t>
        </is>
      </c>
      <c r="D89" s="9" t="inlineStr">
        <is>
          <t>农村供水保障设施建设</t>
        </is>
      </c>
      <c r="E89" s="9" t="inlineStr">
        <is>
          <t>以宜村委会小法歪村小组饮水保障工程</t>
        </is>
      </c>
      <c r="F89" s="9" t="inlineStr">
        <is>
          <t>阿岗镇</t>
        </is>
      </c>
      <c r="G89" s="9" t="inlineStr">
        <is>
          <t>以宜</t>
        </is>
      </c>
      <c r="H89" s="9" t="inlineStr">
        <is>
          <t>新建</t>
        </is>
      </c>
      <c r="I89" s="9" t="inlineStr">
        <is>
          <t>新建300立方米压力池1个；供配水管路11000m，智能水表190套</t>
        </is>
      </c>
      <c r="J89" s="591" t="n">
        <v>80</v>
      </c>
      <c r="K89" s="599" t="n"/>
      <c r="L89" s="591" t="n">
        <v>80</v>
      </c>
      <c r="M89" s="599" t="n"/>
      <c r="N89" s="9" t="inlineStr">
        <is>
          <t>缓解季节性缺水难题，可有效保障以宜村委会以宜村190户950人饮水安全，</t>
        </is>
      </c>
      <c r="O89" s="9" t="n"/>
      <c r="P89" s="9" t="n">
        <v>950</v>
      </c>
      <c r="Q89" s="9" t="inlineStr">
        <is>
          <t>否</t>
        </is>
      </c>
      <c r="R89" s="9" t="inlineStr">
        <is>
          <t>否</t>
        </is>
      </c>
      <c r="S89" s="9" t="inlineStr">
        <is>
          <t>否</t>
        </is>
      </c>
      <c r="T89" s="9" t="inlineStr">
        <is>
          <t>罗平县水务局</t>
        </is>
      </c>
      <c r="U89" s="9" t="inlineStr">
        <is>
          <t>农业农村发展服务中心（水务）</t>
        </is>
      </c>
      <c r="V89" s="9" t="inlineStr">
        <is>
          <t>是</t>
        </is>
      </c>
      <c r="W89" s="9" t="n">
        <v>2026.03</v>
      </c>
      <c r="X89" s="9" t="n">
        <v>2026.11</v>
      </c>
      <c r="Y89" s="9" t="n"/>
    </row>
    <row r="90" ht="48" customHeight="1" s="1">
      <c r="A90" s="9" t="n">
        <v>82</v>
      </c>
      <c r="B90" s="594" t="inlineStr">
        <is>
          <t>乡村建设行动</t>
        </is>
      </c>
      <c r="C90" s="9" t="inlineStr">
        <is>
          <t>农村基础设施</t>
        </is>
      </c>
      <c r="D90" s="9" t="inlineStr">
        <is>
          <t>农村供水保障设施建设</t>
        </is>
      </c>
      <c r="E90" s="9" t="inlineStr">
        <is>
          <t>以宜村委会阿启村小组饮水保障工程</t>
        </is>
      </c>
      <c r="F90" s="9" t="inlineStr">
        <is>
          <t>阿岗镇</t>
        </is>
      </c>
      <c r="G90" s="9" t="inlineStr">
        <is>
          <t>以宜</t>
        </is>
      </c>
      <c r="H90" s="9" t="inlineStr">
        <is>
          <t>新建</t>
        </is>
      </c>
      <c r="I90" s="9" t="inlineStr">
        <is>
          <t>新建抽水泵站1座，300立方米压力池1个,新建200立方米蓄水池1,；提水管道1500m,供配水管路13000m,智能水表310套</t>
        </is>
      </c>
      <c r="J90" s="591" t="n">
        <v>70</v>
      </c>
      <c r="K90" s="599" t="n"/>
      <c r="L90" s="591" t="n">
        <v>70</v>
      </c>
      <c r="M90" s="599" t="n"/>
      <c r="N90" s="9" t="inlineStr">
        <is>
          <t>缓解季节性缺水难题，可有效保障以宜村委会以宜村310户1300饮水安全</t>
        </is>
      </c>
      <c r="O90" s="9" t="n"/>
      <c r="P90" s="9" t="n">
        <v>1300</v>
      </c>
      <c r="Q90" s="9" t="inlineStr">
        <is>
          <t>否</t>
        </is>
      </c>
      <c r="R90" s="9" t="inlineStr">
        <is>
          <t>否</t>
        </is>
      </c>
      <c r="S90" s="9" t="inlineStr">
        <is>
          <t>否</t>
        </is>
      </c>
      <c r="T90" s="9" t="inlineStr">
        <is>
          <t>罗平县水务局</t>
        </is>
      </c>
      <c r="U90" s="9" t="inlineStr">
        <is>
          <t>农业农村发展服务中心（水务）</t>
        </is>
      </c>
      <c r="V90" s="9" t="inlineStr">
        <is>
          <t>是</t>
        </is>
      </c>
      <c r="W90" s="9" t="n">
        <v>2026.03</v>
      </c>
      <c r="X90" s="9" t="n">
        <v>2026.11</v>
      </c>
      <c r="Y90" s="9" t="n"/>
    </row>
    <row r="91" ht="84" customHeight="1" s="1">
      <c r="A91" s="9" t="n">
        <v>83</v>
      </c>
      <c r="B91" s="9" t="inlineStr">
        <is>
          <t>乡村建设行动</t>
        </is>
      </c>
      <c r="C91" s="9" t="inlineStr">
        <is>
          <t>农村基础设施</t>
        </is>
      </c>
      <c r="D91" s="9" t="inlineStr">
        <is>
          <t>农村道路建设</t>
        </is>
      </c>
      <c r="E91" s="9" t="inlineStr">
        <is>
          <t>阿岗镇革宜村委会张家凹至小增多通村道路改建项目</t>
        </is>
      </c>
      <c r="F91" s="9" t="inlineStr">
        <is>
          <t>阿岗镇</t>
        </is>
      </c>
      <c r="G91" s="9" t="inlineStr">
        <is>
          <t>革宜</t>
        </is>
      </c>
      <c r="H91" s="9" t="inlineStr">
        <is>
          <t>改扩建</t>
        </is>
      </c>
      <c r="I91" s="9" t="inlineStr">
        <is>
          <t>村内道路改造1100米（路基宽度5.5米、路面宽度4.5米），路基土方开挖工程420立方米（0.45万元）、挡土墙建设工程235立方米（6.1万元）、路基碎石调型700立方米（4.2万元），路面混凝土浇筑工程1050立方米（39.9万元）。预算投资50.65万元。</t>
        </is>
      </c>
      <c r="J91" s="591" t="n">
        <v>50</v>
      </c>
      <c r="K91" s="9" t="n"/>
      <c r="L91" s="591" t="n">
        <v>50</v>
      </c>
      <c r="M91" s="9" t="n"/>
      <c r="N91" s="9" t="inlineStr">
        <is>
          <t>该道路改建后，可确保道路畅通，解决了群众生产运输问题，促进增收。</t>
        </is>
      </c>
      <c r="O91" s="9" t="n"/>
      <c r="P91" s="9" t="n">
        <v>500</v>
      </c>
      <c r="Q91" s="9" t="inlineStr">
        <is>
          <t>否</t>
        </is>
      </c>
      <c r="R91" s="9" t="inlineStr">
        <is>
          <t>否</t>
        </is>
      </c>
      <c r="S91" s="9" t="inlineStr">
        <is>
          <t>否</t>
        </is>
      </c>
      <c r="T91" s="9" t="inlineStr">
        <is>
          <t>交通局</t>
        </is>
      </c>
      <c r="U91" s="9" t="inlineStr">
        <is>
          <t>阿岗镇交通所</t>
        </is>
      </c>
      <c r="V91" s="9" t="inlineStr">
        <is>
          <t>是</t>
        </is>
      </c>
      <c r="W91" s="9" t="n">
        <v>2026.3</v>
      </c>
      <c r="X91" s="9" t="n">
        <v>2026.12</v>
      </c>
      <c r="Y91" s="9" t="n"/>
    </row>
    <row r="92" ht="288" customHeight="1" s="1">
      <c r="A92" s="9" t="n">
        <v>84</v>
      </c>
      <c r="B92" s="9" t="inlineStr">
        <is>
          <t>乡村建设行动</t>
        </is>
      </c>
      <c r="C92" s="9" t="inlineStr">
        <is>
          <t>农村基础设施</t>
        </is>
      </c>
      <c r="D92" s="9" t="inlineStr">
        <is>
          <t>产业路建设</t>
        </is>
      </c>
      <c r="E92" s="9" t="inlineStr">
        <is>
          <t>菜园居委会犀牛塘村老娘田至姚家碑机耕路硬化工程</t>
        </is>
      </c>
      <c r="F92" s="9" t="inlineStr">
        <is>
          <t>富乐镇</t>
        </is>
      </c>
      <c r="G92" s="9" t="inlineStr">
        <is>
          <t>菜园社区</t>
        </is>
      </c>
      <c r="H92" s="9" t="n"/>
      <c r="I92" s="9" t="inlineStr">
        <is>
          <t>菜园社区犀牛塘村老娘田至姚家碑机耕道路，道路不平整，路面坑洼，为方便群众出行、生产生活便利，需进行道路硬化，硬化全长1200米，宽3.5米，厚0.2米，投资44万元。</t>
        </is>
      </c>
      <c r="J92" s="591" t="n">
        <v>44</v>
      </c>
      <c r="K92" s="9" t="n">
        <v>44</v>
      </c>
      <c r="L92" s="591" t="n"/>
      <c r="M92" s="9" t="n"/>
      <c r="N92" s="9" t="inlineStr">
        <is>
          <t>一、道路硬化建设，菜园社区犀牛塘村老娘田至姚家碑机耕道路硬化全长1200米，宽3.5米，厚0.2米。二、经济效益 ，项目建成后，群众运输农作物方便，节约时间成本，带动村民发展产业的积极性，促进农村村经济可持续发展。
三、社会效益，项目建成后，提高群众生活水平，改善当地人居环境，极大提高农民的生活质量和便利性。四、生态效益，通过对项目点的建设，改善了基础设施，促进当地的农业发展，有效的实现当地经济发展与生态发展有机结合。</t>
        </is>
      </c>
      <c r="O92" s="9" t="inlineStr">
        <is>
          <t>带动就业，改善生产生活条件</t>
        </is>
      </c>
      <c r="P92" s="9" t="n"/>
      <c r="Q92" s="9" t="inlineStr">
        <is>
          <t>否</t>
        </is>
      </c>
      <c r="R92" s="9" t="inlineStr">
        <is>
          <t>否</t>
        </is>
      </c>
      <c r="S92" s="9" t="inlineStr">
        <is>
          <t>否</t>
        </is>
      </c>
      <c r="T92" s="9" t="inlineStr">
        <is>
          <t>罗平县农业农村局</t>
        </is>
      </c>
      <c r="U92" s="9" t="inlineStr">
        <is>
          <t>富乐镇人民政府</t>
        </is>
      </c>
      <c r="V92" s="9" t="inlineStr">
        <is>
          <t>是</t>
        </is>
      </c>
      <c r="W92" s="9" t="n">
        <v>2026.1</v>
      </c>
      <c r="X92" s="9" t="n">
        <v>2026.12</v>
      </c>
      <c r="Y92" s="9" t="n"/>
    </row>
    <row r="93" ht="288" customHeight="1" s="1">
      <c r="A93" s="9" t="n">
        <v>85</v>
      </c>
      <c r="B93" s="9" t="inlineStr">
        <is>
          <t>乡村建设行动</t>
        </is>
      </c>
      <c r="C93" s="9" t="inlineStr">
        <is>
          <t>农村基础设施（含产业配套基础设施）</t>
        </is>
      </c>
      <c r="D93" s="9" t="inlineStr">
        <is>
          <t xml:space="preserve">
农村道路建设（通村路、通户路、小型桥梁等）
</t>
        </is>
      </c>
      <c r="E93" s="351" t="inlineStr">
        <is>
          <t>富乐镇河外村委会鸭被俄村人居环境改善</t>
        </is>
      </c>
      <c r="F93" s="9" t="inlineStr">
        <is>
          <t>富乐镇</t>
        </is>
      </c>
      <c r="G93" s="9" t="inlineStr">
        <is>
          <t>河外</t>
        </is>
      </c>
      <c r="H93" s="9" t="inlineStr">
        <is>
          <t>新建</t>
        </is>
      </c>
      <c r="I93" s="9" t="inlineStr">
        <is>
          <t>鸭被俄村道路硬化，全长3.2公里，宽为4米，厚0.2米，投资123万元</t>
        </is>
      </c>
      <c r="J93" s="591" t="n">
        <v>100</v>
      </c>
      <c r="K93" s="9" t="n">
        <v>100</v>
      </c>
      <c r="L93" s="591" t="n"/>
      <c r="M93" s="9" t="n"/>
      <c r="N93" s="9" t="inlineStr">
        <is>
          <t>一、道路硬化建设，鸭被俄村通道路硬化硬化全长3.2公里，宽4米，厚0.2米
二、经济效益，项目建成后，群众运输农作物方便，节约时间成本，带动村民发展产业的积极性，促进农村村经济可持续发展。
三、社会效益，项目建成后，提高群众生活水平，改善当地人居环境，极大提高农民的生活质量和便利性。
四、生态效益，通过对项目点的建设，改善了基础设施，促进当地的农业发展，有效的实现当地经济发展与生态发展有机结合。</t>
        </is>
      </c>
      <c r="O93" s="9" t="inlineStr">
        <is>
          <t>带动农户就业，改善生产生活条件</t>
        </is>
      </c>
      <c r="P93" s="9" t="n">
        <v>1000</v>
      </c>
      <c r="Q93" s="9" t="inlineStr">
        <is>
          <t>否</t>
        </is>
      </c>
      <c r="R93" s="9" t="inlineStr">
        <is>
          <t>否</t>
        </is>
      </c>
      <c r="S93" s="9" t="inlineStr">
        <is>
          <t>否</t>
        </is>
      </c>
      <c r="T93" s="9" t="inlineStr">
        <is>
          <t>罗平县农业农村局</t>
        </is>
      </c>
      <c r="U93" s="9" t="inlineStr">
        <is>
          <t>富乐镇人民政府</t>
        </is>
      </c>
      <c r="V93" s="9" t="inlineStr">
        <is>
          <t>是</t>
        </is>
      </c>
      <c r="W93" s="9" t="n">
        <v>2026.1</v>
      </c>
      <c r="X93" s="9" t="n">
        <v>2026.12</v>
      </c>
      <c r="Y93" s="9" t="n"/>
    </row>
    <row r="94" ht="156" customHeight="1" s="1">
      <c r="A94" s="9" t="n">
        <v>86</v>
      </c>
      <c r="B94" s="9" t="inlineStr">
        <is>
          <t>乡村建设行动</t>
        </is>
      </c>
      <c r="C94" s="9" t="inlineStr">
        <is>
          <t xml:space="preserve">
农村基础设施</t>
        </is>
      </c>
      <c r="D94" s="9" t="inlineStr">
        <is>
          <t>农村供水保障设施建设</t>
        </is>
      </c>
      <c r="E94" s="9" t="inlineStr">
        <is>
          <t>富乐镇乐峰村委会农村饮水安全保障项目建设</t>
        </is>
      </c>
      <c r="F94" s="9" t="inlineStr">
        <is>
          <t>富乐镇</t>
        </is>
      </c>
      <c r="G94" s="9" t="inlineStr">
        <is>
          <t>乐峰村委会</t>
        </is>
      </c>
      <c r="H94" s="9" t="inlineStr">
        <is>
          <t>新建</t>
        </is>
      </c>
      <c r="I94" s="9" t="inlineStr">
        <is>
          <t>富乐镇乐峰村委会大寨村农村饮水安全保障项目建设：
维修加固蓄水池1个，容量380立方米。</t>
        </is>
      </c>
      <c r="J94" s="591" t="n">
        <v>40</v>
      </c>
      <c r="K94" s="9" t="n">
        <v>40</v>
      </c>
      <c r="L94" s="591" t="n"/>
      <c r="M94" s="9" t="n"/>
      <c r="N94" s="9" t="inlineStr">
        <is>
          <t>一、水利设施建设，蓄水池建设：完成1个380立方米蓄水池，新建以后增强大寨村区域水资源蓄水能力。
供水稳定性：确保人畜饮水安全，产业用水得到保障。
 二、综合效益，居民生活：保障居民生活用水需求，提升生活质量，居民满意度≥99%。</t>
        </is>
      </c>
      <c r="O94" s="9" t="inlineStr">
        <is>
          <t>确保饮水安全</t>
        </is>
      </c>
      <c r="P94" s="9" t="n">
        <v>560</v>
      </c>
      <c r="Q94" s="9" t="inlineStr">
        <is>
          <t>否</t>
        </is>
      </c>
      <c r="R94" s="9" t="inlineStr">
        <is>
          <t>否</t>
        </is>
      </c>
      <c r="S94" s="9" t="inlineStr">
        <is>
          <t>否</t>
        </is>
      </c>
      <c r="T94" s="9" t="inlineStr">
        <is>
          <t>罗平县农业农村局</t>
        </is>
      </c>
      <c r="U94" s="9" t="inlineStr">
        <is>
          <t>富乐镇人民政府</t>
        </is>
      </c>
      <c r="V94" s="9" t="inlineStr">
        <is>
          <t>是</t>
        </is>
      </c>
      <c r="W94" s="9" t="n">
        <v>2026.1</v>
      </c>
      <c r="X94" s="9" t="n">
        <v>2026.12</v>
      </c>
      <c r="Y94" s="9" t="n"/>
    </row>
    <row r="95" ht="409.5" customHeight="1" s="1">
      <c r="A95" s="9" t="n">
        <v>87</v>
      </c>
      <c r="B95" s="9" t="inlineStr">
        <is>
          <t>乡村建设行动</t>
        </is>
      </c>
      <c r="C95" s="9" t="inlineStr">
        <is>
          <t>农村基础设施</t>
        </is>
      </c>
      <c r="D95" s="9" t="inlineStr">
        <is>
          <t>农村道路建设（通村路、通户路、小型桥梁等）</t>
        </is>
      </c>
      <c r="E95" s="9" t="inlineStr">
        <is>
          <t>河外村委会多红村机耕路建设项目</t>
        </is>
      </c>
      <c r="F95" s="9" t="inlineStr">
        <is>
          <t>富乐镇</t>
        </is>
      </c>
      <c r="G95" s="9" t="inlineStr">
        <is>
          <t>河外村</t>
        </is>
      </c>
      <c r="H95" s="9" t="inlineStr">
        <is>
          <t>新建</t>
        </is>
      </c>
      <c r="I95" s="9" t="inlineStr">
        <is>
          <t>河外村委会多红村新建机耕路5条，分别是石街口至荒田长3780米，宽3米；黑桃凹子至松树地2000米，宽3米；杏子塘至多红学校2000米，宽3米；大塘至小桥沟边1220米，宽3米；大塘至上庄1000米，宽3米；共计长10000米，宽3米，开挖有土方和石方，以碎石铺垫，挡墙100立方米，涵管两个，共计170万元。</t>
        </is>
      </c>
      <c r="J95" s="591" t="n">
        <v>50</v>
      </c>
      <c r="K95" s="9" t="n">
        <v>50</v>
      </c>
      <c r="L95" s="591" t="n"/>
      <c r="M95" s="9" t="n"/>
      <c r="N95" s="9" t="inlineStr">
        <is>
          <t>一、机耕路建设，河外村委会多红村新建机耕路5条，分别是石街口至荒田长3780米，宽3米；黑桃凹子至松树地2000米，宽3米；杏子塘至多红学校2000米，宽3米；大塘至小桥沟边1220米，宽3米；大塘至上庄1000米，宽3米；共计长10000米，宽3米，挡墙100立方米，涵管两个。
二、经济效益，项目建成后，群众运输农作物方便，节约时间成本，带动村民发展产业的积极性，促进农村村经济可持续发展。
三、社会效益，项目建成后，提高群众生活水平，改善当地人居环境，极大提高农民的生活质量和便利性。
四、生态效益，通过对项目点的建设，改善了基础设施，促进当地的农业发展，有效的实现当地经济发展与生态发展有机结合。</t>
        </is>
      </c>
      <c r="O95" s="9" t="inlineStr">
        <is>
          <t>带动农户就业，改善生产生活条件</t>
        </is>
      </c>
      <c r="P95" s="9" t="n">
        <v>612</v>
      </c>
      <c r="Q95" s="9" t="inlineStr">
        <is>
          <t>否</t>
        </is>
      </c>
      <c r="R95" s="9" t="inlineStr">
        <is>
          <t>否</t>
        </is>
      </c>
      <c r="S95" s="9" t="inlineStr">
        <is>
          <t>否</t>
        </is>
      </c>
      <c r="T95" s="9" t="inlineStr">
        <is>
          <t>罗平县农业农村局</t>
        </is>
      </c>
      <c r="U95" s="9" t="inlineStr">
        <is>
          <t>富乐镇人民政府</t>
        </is>
      </c>
      <c r="V95" s="9" t="inlineStr">
        <is>
          <t>是</t>
        </is>
      </c>
      <c r="W95" s="9" t="n">
        <v>2026.1</v>
      </c>
      <c r="X95" s="9" t="n">
        <v>2026.12</v>
      </c>
      <c r="Y95" s="9" t="n"/>
    </row>
    <row r="96" ht="180" customHeight="1" s="1">
      <c r="A96" s="9" t="n">
        <v>88</v>
      </c>
      <c r="B96" s="9" t="inlineStr">
        <is>
          <t>乡村建设行动</t>
        </is>
      </c>
      <c r="C96" s="9" t="inlineStr">
        <is>
          <t>农村基础设施</t>
        </is>
      </c>
      <c r="D96" s="9" t="inlineStr">
        <is>
          <t>农村供水保障设施建设</t>
        </is>
      </c>
      <c r="E96" s="9" t="inlineStr">
        <is>
          <t>富乐镇乐峰村委会民族团结进步示范村</t>
        </is>
      </c>
      <c r="F96" s="9" t="inlineStr">
        <is>
          <t>富乐镇</t>
        </is>
      </c>
      <c r="G96" s="9" t="inlineStr">
        <is>
          <t>乐峰村委会</t>
        </is>
      </c>
      <c r="H96" s="9" t="inlineStr">
        <is>
          <t>新建</t>
        </is>
      </c>
      <c r="I96" s="9" t="inlineStr">
        <is>
          <t>1.投资71万元建设上鲁法村烤烟、辣椒产业发展防洪堤坝大沟810米，带动大沟周边群众种植烤烟、辣椒290亩，其中：主管600波纹管710米，预计投入55万元；支管110PVC管100米，预计投入1万元；防洪坝3段预计投入5万元；毛石挡墙115立方米，每立方米450元，预计投入5万元；钢筋篱笆预计投入0.5万元；700防洪泥沙沉淀池18个，预计投入3万元；道路硬化21立方米，每立方米714元，预计投入1.5万元；</t>
        </is>
      </c>
      <c r="J96" s="591" t="n">
        <v>71</v>
      </c>
      <c r="K96" s="9" t="n">
        <v>71</v>
      </c>
      <c r="L96" s="591" t="n"/>
      <c r="M96" s="9" t="n"/>
      <c r="N96" s="9" t="inlineStr">
        <is>
          <t>乐峰村委会辖乐峰、雨落、上鲁法、下鲁法、拖留、堵杂、鸡西、大寨8个自然村，有农户758户4038人，其中少数民族720户，3811人。通过项目的实施确实保障上鲁法村烤烟种植户30户，面积160亩；工业辣椒130亩，从根本上解决洪涝灾害损毁土地情况，带动群众增收致富。</t>
        </is>
      </c>
      <c r="O96" s="9" t="inlineStr">
        <is>
          <t>改善生产条件，带动就业</t>
        </is>
      </c>
      <c r="P96" s="9" t="n">
        <v>4038</v>
      </c>
      <c r="Q96" s="9" t="inlineStr">
        <is>
          <t>否</t>
        </is>
      </c>
      <c r="R96" s="9" t="inlineStr">
        <is>
          <t>否</t>
        </is>
      </c>
      <c r="S96" s="9" t="inlineStr">
        <is>
          <t>否</t>
        </is>
      </c>
      <c r="T96" s="9" t="inlineStr">
        <is>
          <t>罗平县农业农村局</t>
        </is>
      </c>
      <c r="U96" s="9" t="inlineStr">
        <is>
          <t>富乐镇人民政府</t>
        </is>
      </c>
      <c r="V96" s="9" t="inlineStr">
        <is>
          <t>是</t>
        </is>
      </c>
      <c r="W96" s="9" t="n">
        <v>2026.1</v>
      </c>
      <c r="X96" s="9" t="n">
        <v>2026.12</v>
      </c>
      <c r="Y96" s="9" t="inlineStr">
        <is>
          <t>民宗</t>
        </is>
      </c>
    </row>
    <row r="97" ht="288" customHeight="1" s="1">
      <c r="A97" s="9" t="n">
        <v>89</v>
      </c>
      <c r="B97" s="9" t="inlineStr">
        <is>
          <t>乡村建设行动</t>
        </is>
      </c>
      <c r="C97" s="9" t="inlineStr">
        <is>
          <t>人居环境整治</t>
        </is>
      </c>
      <c r="D97" s="9" t="inlineStr">
        <is>
          <t>农村污水治理</t>
        </is>
      </c>
      <c r="E97" s="9" t="inlineStr">
        <is>
          <t>富乐镇乐峰村委会乐峰村村庄功能提升建设项目</t>
        </is>
      </c>
      <c r="F97" s="9" t="inlineStr">
        <is>
          <t>富乐镇</t>
        </is>
      </c>
      <c r="G97" s="9" t="inlineStr">
        <is>
          <t>乐峰村委会</t>
        </is>
      </c>
      <c r="H97" s="9" t="inlineStr">
        <is>
          <t>新建</t>
        </is>
      </c>
      <c r="I97" s="9" t="inlineStr">
        <is>
          <t>1.投资30万元建设乐峰村烤烟、辣椒种植产业基地防洪排污管网500米，带动乐峰村群众种植烤烟、辣椒540亩，其中：主管40CM波纹管500米，预计投入27万元；防洪泥沙沉淀池17个，预计投入3万元。2.乐峰村新建辣椒产业灌溉蓄水池500立方1个，预计投入63万元；水源点至蓄水池DN40镀锌管300米，预计投入4万元；灌溉管网DN50镀锌管200米，预计投入3万元，合计预计投入70万元。</t>
        </is>
      </c>
      <c r="J97" s="591" t="n">
        <v>50</v>
      </c>
      <c r="K97" s="9" t="n">
        <v>50</v>
      </c>
      <c r="L97" s="591" t="n"/>
      <c r="M97" s="9" t="n"/>
      <c r="N97" s="9" t="inlineStr">
        <is>
          <t>乐峰村委会辖乐峰、雨落、上鲁法、下鲁法、拖留、堵杂、鸡西、大寨8个自然村，有农户758户4038人，其中少数民族720户，3811人。1.通过项目实施，乐峰村示范种植烤烟、辣椒540亩，带动周边种植户179户960人，全方位保障农业产业防洪排污问题，确保产量，增加群众收入，全面解决当地群众的生产生活问题。2.通过项目实施，乐峰村示范种植辣椒360亩，带动周边辣椒种植户60户，全方位保障农业产业灌溉用水及满足部分人饮，全面解决当地群众的生产生活问题。</t>
        </is>
      </c>
      <c r="O97" s="9" t="inlineStr">
        <is>
          <t>改善生产条件，带动就业</t>
        </is>
      </c>
      <c r="P97" s="9" t="n">
        <v>960</v>
      </c>
      <c r="Q97" s="9" t="inlineStr">
        <is>
          <t>否</t>
        </is>
      </c>
      <c r="R97" s="9" t="inlineStr">
        <is>
          <t>否</t>
        </is>
      </c>
      <c r="S97" s="9" t="inlineStr">
        <is>
          <t>否</t>
        </is>
      </c>
      <c r="T97" s="9" t="inlineStr">
        <is>
          <t>罗平县农业农村局</t>
        </is>
      </c>
      <c r="U97" s="9" t="inlineStr">
        <is>
          <t>富乐镇人民政府</t>
        </is>
      </c>
      <c r="V97" s="9" t="inlineStr">
        <is>
          <t>是</t>
        </is>
      </c>
      <c r="W97" s="9" t="n">
        <v>2026.1</v>
      </c>
      <c r="X97" s="9" t="n">
        <v>2026.12</v>
      </c>
      <c r="Y97" s="9" t="inlineStr">
        <is>
          <t>民宗</t>
        </is>
      </c>
    </row>
    <row r="98" ht="48" customHeight="1" s="1">
      <c r="A98" s="9" t="n">
        <v>90</v>
      </c>
      <c r="B98" s="9" t="inlineStr">
        <is>
          <t>乡村建设行动</t>
        </is>
      </c>
      <c r="C98" s="9" t="inlineStr">
        <is>
          <t>农村基础设施</t>
        </is>
      </c>
      <c r="D98" s="9" t="inlineStr">
        <is>
          <t>农村路灯安装</t>
        </is>
      </c>
      <c r="E98" s="9" t="inlineStr">
        <is>
          <t>老厂乡老厂四社人居环境整治提升</t>
        </is>
      </c>
      <c r="F98" s="9" t="inlineStr">
        <is>
          <t>老厂乡</t>
        </is>
      </c>
      <c r="G98" s="9" t="inlineStr">
        <is>
          <t>老厂居社区</t>
        </is>
      </c>
      <c r="H98" s="9" t="inlineStr">
        <is>
          <t>新建</t>
        </is>
      </c>
      <c r="I98" s="9" t="inlineStr">
        <is>
          <t>老厂四社安装路灯130盏，新厂路口至小学路口1.5千米污水沟治理及盖板安装</t>
        </is>
      </c>
      <c r="J98" s="9" t="n">
        <v>50</v>
      </c>
      <c r="K98" s="9" t="n"/>
      <c r="L98" s="9" t="n">
        <v>50</v>
      </c>
      <c r="M98" s="9" t="n"/>
      <c r="N98" s="9" t="inlineStr">
        <is>
          <t>通过安装路灯改善老厂四社及新集镇人居环境，改善群众生产生活条件。</t>
        </is>
      </c>
      <c r="O98" s="9" t="inlineStr">
        <is>
          <t>改善群众生产生活条件</t>
        </is>
      </c>
      <c r="P98" s="9" t="n">
        <v>3000</v>
      </c>
      <c r="Q98" s="9" t="inlineStr">
        <is>
          <t xml:space="preserve">否 </t>
        </is>
      </c>
      <c r="R98" s="9" t="inlineStr">
        <is>
          <t xml:space="preserve">否 </t>
        </is>
      </c>
      <c r="S98" s="9" t="inlineStr">
        <is>
          <t>否</t>
        </is>
      </c>
      <c r="T98" s="9" t="inlineStr">
        <is>
          <t>罗平县农业农村局</t>
        </is>
      </c>
      <c r="U98" s="9" t="inlineStr">
        <is>
          <t>老厂乡人民政府</t>
        </is>
      </c>
      <c r="V98" s="9" t="inlineStr">
        <is>
          <t>是</t>
        </is>
      </c>
      <c r="W98" s="9" t="n">
        <v>2026.01</v>
      </c>
      <c r="X98" s="9" t="n">
        <v>2026.12</v>
      </c>
      <c r="Y98" s="6" t="n"/>
    </row>
    <row r="99" ht="48" customHeight="1" s="1">
      <c r="A99" s="9" t="n">
        <v>91</v>
      </c>
      <c r="B99" s="9" t="inlineStr">
        <is>
          <t>乡村建设行动</t>
        </is>
      </c>
      <c r="C99" s="9" t="inlineStr">
        <is>
          <t>农村基础设施</t>
        </is>
      </c>
      <c r="D99" s="9" t="inlineStr">
        <is>
          <t>农村道路建设</t>
        </is>
      </c>
      <c r="E99" s="351" t="inlineStr">
        <is>
          <t>丫落村委会阿白村人居环境改善项目</t>
        </is>
      </c>
      <c r="F99" s="9" t="inlineStr">
        <is>
          <t>老厂乡</t>
        </is>
      </c>
      <c r="G99" s="9" t="inlineStr">
        <is>
          <t>丫落</t>
        </is>
      </c>
      <c r="H99" s="9" t="inlineStr">
        <is>
          <t>新建</t>
        </is>
      </c>
      <c r="I99" s="9" t="inlineStr">
        <is>
          <t>使用C30混凝土进行浇筑，全长约600米，路面宽3.5米，浇筑厚度为0.2米。</t>
        </is>
      </c>
      <c r="J99" s="9" t="n">
        <v>35</v>
      </c>
      <c r="K99" s="9" t="n">
        <v>35</v>
      </c>
      <c r="L99" s="9" t="n"/>
      <c r="M99" s="9" t="n"/>
      <c r="N99" s="9" t="inlineStr">
        <is>
          <t>改善人民群众的生产生活条件，为提高当地经济发展奠定坚实的基础。</t>
        </is>
      </c>
      <c r="O99" s="9" t="inlineStr">
        <is>
          <t>改善群众生产生活条件</t>
        </is>
      </c>
      <c r="P99" s="9" t="n">
        <v>500</v>
      </c>
      <c r="Q99" s="9" t="inlineStr">
        <is>
          <t xml:space="preserve">否 </t>
        </is>
      </c>
      <c r="R99" s="9" t="inlineStr">
        <is>
          <t xml:space="preserve">否 </t>
        </is>
      </c>
      <c r="S99" s="9" t="inlineStr">
        <is>
          <t>否</t>
        </is>
      </c>
      <c r="T99" s="9" t="inlineStr">
        <is>
          <t>罗平县农业农村局</t>
        </is>
      </c>
      <c r="U99" s="9" t="inlineStr">
        <is>
          <t>老厂乡人民政府</t>
        </is>
      </c>
      <c r="V99" s="9" t="inlineStr">
        <is>
          <t>是</t>
        </is>
      </c>
      <c r="W99" s="9" t="n">
        <v>2026.01</v>
      </c>
      <c r="X99" s="9" t="n">
        <v>2026.12</v>
      </c>
      <c r="Y99" s="6" t="n"/>
    </row>
    <row r="100" ht="60" customHeight="1" s="1">
      <c r="A100" s="9" t="n">
        <v>92</v>
      </c>
      <c r="B100" s="9" t="inlineStr">
        <is>
          <t>乡村建设行动</t>
        </is>
      </c>
      <c r="C100" s="9" t="inlineStr">
        <is>
          <t>农村基础设施</t>
        </is>
      </c>
      <c r="D100" s="9" t="inlineStr">
        <is>
          <t>农村道路建设</t>
        </is>
      </c>
      <c r="E100" s="9" t="inlineStr">
        <is>
          <t>摩龙村人居环境整治提升</t>
        </is>
      </c>
      <c r="F100" s="9" t="inlineStr">
        <is>
          <t>老厂乡</t>
        </is>
      </c>
      <c r="G100" s="9" t="inlineStr">
        <is>
          <t>摩龙</t>
        </is>
      </c>
      <c r="H100" s="9" t="inlineStr">
        <is>
          <t>新建</t>
        </is>
      </c>
      <c r="I100" s="9" t="inlineStr">
        <is>
          <t>1.道路硬化：长800米，宽8米（C30混凝土浇筑，厚0.2米）。2.建设排水管道800米。3.砌筑下水道沉井35个，4.老旧道路清挖。</t>
        </is>
      </c>
      <c r="J100" s="9" t="n">
        <v>50</v>
      </c>
      <c r="K100" s="9" t="n">
        <v>50</v>
      </c>
      <c r="L100" s="9" t="n"/>
      <c r="M100" s="9" t="n"/>
      <c r="N100" s="9" t="inlineStr">
        <is>
          <t>改善摩龙村群众生产生活条件，提升摩龙小街人居环境，改善摩龙小街集市群众赶集条件。</t>
        </is>
      </c>
      <c r="O100" s="9" t="inlineStr">
        <is>
          <t>改善群众生产生活条件</t>
        </is>
      </c>
      <c r="P100" s="9" t="n">
        <v>1000</v>
      </c>
      <c r="Q100" s="9" t="inlineStr">
        <is>
          <t xml:space="preserve">否 </t>
        </is>
      </c>
      <c r="R100" s="9" t="inlineStr">
        <is>
          <t xml:space="preserve">否 </t>
        </is>
      </c>
      <c r="S100" s="9" t="inlineStr">
        <is>
          <t>否</t>
        </is>
      </c>
      <c r="T100" s="9" t="inlineStr">
        <is>
          <t>县农业农村局</t>
        </is>
      </c>
      <c r="U100" s="9" t="inlineStr">
        <is>
          <t>老厂乡人民政府</t>
        </is>
      </c>
      <c r="V100" s="9" t="inlineStr">
        <is>
          <t>是</t>
        </is>
      </c>
      <c r="W100" s="9" t="n">
        <v>2026.01</v>
      </c>
      <c r="X100" s="9" t="n">
        <v>2026.12</v>
      </c>
      <c r="Y100" s="9" t="n"/>
    </row>
    <row r="101" ht="36" customHeight="1" s="1">
      <c r="A101" s="9" t="n">
        <v>93</v>
      </c>
      <c r="B101" s="9" t="inlineStr">
        <is>
          <t>乡村建设行动</t>
        </is>
      </c>
      <c r="C101" s="9" t="inlineStr">
        <is>
          <t>农村基础设施</t>
        </is>
      </c>
      <c r="D101" s="9" t="inlineStr">
        <is>
          <t>农村道路建设、通村路</t>
        </is>
      </c>
      <c r="E101" s="351" t="inlineStr">
        <is>
          <t>西卡黑村人居环境改善项目</t>
        </is>
      </c>
      <c r="F101" s="9" t="inlineStr">
        <is>
          <t>老厂乡</t>
        </is>
      </c>
      <c r="G101" s="9" t="inlineStr">
        <is>
          <t>田边</t>
        </is>
      </c>
      <c r="H101" s="9" t="inlineStr">
        <is>
          <t>新建</t>
        </is>
      </c>
      <c r="I101" s="9" t="inlineStr">
        <is>
          <t>西卡黑村内道路硬化2千米</t>
        </is>
      </c>
      <c r="J101" s="9" t="n">
        <v>50</v>
      </c>
      <c r="K101" s="9" t="n">
        <v>50</v>
      </c>
      <c r="L101" s="9" t="n"/>
      <c r="M101" s="9" t="n"/>
      <c r="N101" s="9" t="inlineStr">
        <is>
          <t>通过建设西卡黑村村内道路2千米，改善群众生产生活条件</t>
        </is>
      </c>
      <c r="O101" s="9" t="inlineStr">
        <is>
          <t>方便群众出行</t>
        </is>
      </c>
      <c r="P101" s="9" t="n">
        <v>80</v>
      </c>
      <c r="Q101" s="9" t="inlineStr">
        <is>
          <t xml:space="preserve">否 </t>
        </is>
      </c>
      <c r="R101" s="9" t="inlineStr">
        <is>
          <t>否</t>
        </is>
      </c>
      <c r="S101" s="9" t="inlineStr">
        <is>
          <t>否</t>
        </is>
      </c>
      <c r="T101" s="9" t="inlineStr">
        <is>
          <t>老厂乡人民政府</t>
        </is>
      </c>
      <c r="U101" s="9" t="inlineStr">
        <is>
          <t>老厂乡人民政府</t>
        </is>
      </c>
      <c r="V101" s="9" t="inlineStr">
        <is>
          <t>是</t>
        </is>
      </c>
      <c r="W101" s="369" t="inlineStr">
        <is>
          <t>2026.01</t>
        </is>
      </c>
      <c r="X101" s="369" t="inlineStr">
        <is>
          <t>2026.12</t>
        </is>
      </c>
      <c r="Y101" s="9" t="n"/>
    </row>
    <row r="102" ht="36" customHeight="1" s="1">
      <c r="A102" s="9" t="n">
        <v>94</v>
      </c>
      <c r="B102" s="9" t="inlineStr">
        <is>
          <t>乡村建设行动</t>
        </is>
      </c>
      <c r="C102" s="9" t="inlineStr">
        <is>
          <t>农村基础设施</t>
        </is>
      </c>
      <c r="D102" s="9" t="inlineStr">
        <is>
          <t>农村道路建设、通村路</t>
        </is>
      </c>
      <c r="E102" s="351" t="inlineStr">
        <is>
          <t>建设团山村人居环境改善项目</t>
        </is>
      </c>
      <c r="F102" s="9" t="inlineStr">
        <is>
          <t>老厂乡</t>
        </is>
      </c>
      <c r="G102" s="9" t="inlineStr">
        <is>
          <t>田边</t>
        </is>
      </c>
      <c r="H102" s="9" t="inlineStr">
        <is>
          <t>新建</t>
        </is>
      </c>
      <c r="I102" s="9" t="inlineStr">
        <is>
          <t>建设团山村村内道路2.5千米</t>
        </is>
      </c>
      <c r="J102" s="9" t="n">
        <v>60</v>
      </c>
      <c r="K102" s="9" t="n">
        <v>60</v>
      </c>
      <c r="L102" s="9" t="n"/>
      <c r="M102" s="9" t="n"/>
      <c r="N102" s="9" t="inlineStr">
        <is>
          <t>通过建设团山村村内道路2.5千米，改善群众生产生活条件</t>
        </is>
      </c>
      <c r="O102" s="9" t="inlineStr">
        <is>
          <t>方便群众出行</t>
        </is>
      </c>
      <c r="P102" s="9" t="n">
        <v>80</v>
      </c>
      <c r="Q102" s="9" t="inlineStr">
        <is>
          <t xml:space="preserve">否 </t>
        </is>
      </c>
      <c r="R102" s="9" t="inlineStr">
        <is>
          <t>否</t>
        </is>
      </c>
      <c r="S102" s="9" t="inlineStr">
        <is>
          <t>否</t>
        </is>
      </c>
      <c r="T102" s="9" t="inlineStr">
        <is>
          <t>老厂乡人民政府</t>
        </is>
      </c>
      <c r="U102" s="9" t="inlineStr">
        <is>
          <t>老厂乡人民政府</t>
        </is>
      </c>
      <c r="V102" s="9" t="inlineStr">
        <is>
          <t>是</t>
        </is>
      </c>
      <c r="W102" s="369" t="inlineStr">
        <is>
          <t>2026.01</t>
        </is>
      </c>
      <c r="X102" s="369" t="inlineStr">
        <is>
          <t>2026.12</t>
        </is>
      </c>
      <c r="Y102" s="9" t="n"/>
    </row>
    <row r="103" ht="60" customHeight="1" s="1">
      <c r="A103" s="9" t="n">
        <v>95</v>
      </c>
      <c r="B103" s="9" t="inlineStr">
        <is>
          <t>乡村建设行动</t>
        </is>
      </c>
      <c r="C103" s="9" t="inlineStr">
        <is>
          <t>农村基础设施</t>
        </is>
      </c>
      <c r="D103" s="9" t="inlineStr">
        <is>
          <t>农村道路建设</t>
        </is>
      </c>
      <c r="E103" s="9" t="inlineStr">
        <is>
          <t>丫落村委会水塘边村管网改造工程建设项目</t>
        </is>
      </c>
      <c r="F103" s="9" t="inlineStr">
        <is>
          <t>老厂</t>
        </is>
      </c>
      <c r="G103" s="9" t="inlineStr">
        <is>
          <t>丫落</t>
        </is>
      </c>
      <c r="H103" s="9" t="inlineStr">
        <is>
          <t>新建</t>
        </is>
      </c>
      <c r="I103" s="9" t="inlineStr">
        <is>
          <t>开挖土方，回填土方，混凝土砼筑150立方米水池，水源点积水池20立方米，DN40PE100管安装1800米，DN32PE100管安装2200米，DN25PE100管安装6000米，管道线切槽砼填筑，管道沟开挖土方。</t>
        </is>
      </c>
      <c r="J103" s="9" t="n">
        <v>50</v>
      </c>
      <c r="K103" s="9" t="n">
        <v>50</v>
      </c>
      <c r="L103" s="9" t="n"/>
      <c r="M103" s="9" t="n"/>
      <c r="N103" s="9" t="inlineStr">
        <is>
          <t>项目建成后改善水塘边村生产生活用水条件，有效解决水塘边村季节性缺水短板。</t>
        </is>
      </c>
      <c r="O103" s="9" t="inlineStr">
        <is>
          <t>保障群众生产生活供水安全</t>
        </is>
      </c>
      <c r="P103" s="9" t="n">
        <v>1000</v>
      </c>
      <c r="Q103" s="9" t="inlineStr">
        <is>
          <t xml:space="preserve">否 </t>
        </is>
      </c>
      <c r="R103" s="9" t="inlineStr">
        <is>
          <t xml:space="preserve">否 </t>
        </is>
      </c>
      <c r="S103" s="9" t="inlineStr">
        <is>
          <t>否</t>
        </is>
      </c>
      <c r="T103" s="9" t="inlineStr">
        <is>
          <t>罗平县水务局</t>
        </is>
      </c>
      <c r="U103" s="9" t="inlineStr">
        <is>
          <t>老厂乡人民政府</t>
        </is>
      </c>
      <c r="V103" s="9" t="n"/>
      <c r="W103" s="369" t="inlineStr">
        <is>
          <t>2026.01</t>
        </is>
      </c>
      <c r="X103" s="369" t="inlineStr">
        <is>
          <t>2026.12</t>
        </is>
      </c>
      <c r="Y103" s="9" t="n"/>
    </row>
    <row r="104" ht="36" customHeight="1" s="1">
      <c r="A104" s="9" t="n">
        <v>96</v>
      </c>
      <c r="B104" s="9" t="inlineStr">
        <is>
          <t>乡村建设行动</t>
        </is>
      </c>
      <c r="C104" s="9" t="inlineStr">
        <is>
          <t>农村基础设施</t>
        </is>
      </c>
      <c r="D104" s="9" t="inlineStr">
        <is>
          <t>路灯安装</t>
        </is>
      </c>
      <c r="E104" s="9" t="inlineStr">
        <is>
          <t>老厂社区三个自然村路灯安装项目</t>
        </is>
      </c>
      <c r="F104" s="9" t="inlineStr">
        <is>
          <t>老厂乡</t>
        </is>
      </c>
      <c r="G104" s="9" t="inlineStr">
        <is>
          <t>老厂居社区</t>
        </is>
      </c>
      <c r="H104" s="9" t="inlineStr">
        <is>
          <t>新建</t>
        </is>
      </c>
      <c r="I104" s="9" t="inlineStr">
        <is>
          <t>歹都村安装路灯120盏、羊厩房村安装路灯100盏、阿衣村安装路灯130盏</t>
        </is>
      </c>
      <c r="J104" s="9" t="n">
        <v>60</v>
      </c>
      <c r="K104" s="9" t="n"/>
      <c r="L104" s="9" t="n">
        <v>60</v>
      </c>
      <c r="M104" s="9" t="n"/>
      <c r="N104" s="9" t="inlineStr">
        <is>
          <t>改善群众生产生活条件</t>
        </is>
      </c>
      <c r="O104" s="9" t="inlineStr">
        <is>
          <t>改善群众生产生活条件</t>
        </is>
      </c>
      <c r="P104" s="9" t="n">
        <v>2000</v>
      </c>
      <c r="Q104" s="9" t="inlineStr">
        <is>
          <t xml:space="preserve">否 </t>
        </is>
      </c>
      <c r="R104" s="9" t="inlineStr">
        <is>
          <t>否</t>
        </is>
      </c>
      <c r="S104" s="9" t="inlineStr">
        <is>
          <t>否</t>
        </is>
      </c>
      <c r="T104" s="9" t="inlineStr">
        <is>
          <t>老厂乡人民政府</t>
        </is>
      </c>
      <c r="U104" s="9" t="inlineStr">
        <is>
          <t>老厂乡人民政府</t>
        </is>
      </c>
      <c r="V104" s="9" t="inlineStr">
        <is>
          <t>是</t>
        </is>
      </c>
      <c r="W104" s="369" t="inlineStr">
        <is>
          <t>2026.01</t>
        </is>
      </c>
      <c r="X104" s="369" t="inlineStr">
        <is>
          <t>2026.12</t>
        </is>
      </c>
      <c r="Y104" s="9" t="n"/>
    </row>
    <row r="105" ht="60" customHeight="1" s="1">
      <c r="A105" s="9" t="n">
        <v>97</v>
      </c>
      <c r="B105" s="9" t="inlineStr">
        <is>
          <t>乡村建设行动</t>
        </is>
      </c>
      <c r="C105" s="9" t="inlineStr">
        <is>
          <t>农村基础设施</t>
        </is>
      </c>
      <c r="D105" s="9" t="inlineStr">
        <is>
          <t>农村供水保障设施建设</t>
        </is>
      </c>
      <c r="E105" s="9" t="inlineStr">
        <is>
          <t>老厂乡集镇自来水厂管网改造工程</t>
        </is>
      </c>
      <c r="F105" s="9" t="inlineStr">
        <is>
          <t>老厂乡</t>
        </is>
      </c>
      <c r="G105" s="9" t="inlineStr">
        <is>
          <t>老厂村</t>
        </is>
      </c>
      <c r="H105" s="9" t="inlineStr">
        <is>
          <t>改造</t>
        </is>
      </c>
      <c r="I105" s="9" t="inlineStr">
        <is>
          <t>改造老纸厂塘坝至摩龙口子引水DN150镀锌钢管5500米，改造村内供水DN100镀锌钢管主管，配水管改造2000米</t>
        </is>
      </c>
      <c r="J105" s="9" t="n">
        <v>60</v>
      </c>
      <c r="K105" s="9" t="n">
        <v>60</v>
      </c>
      <c r="L105" s="9" t="n"/>
      <c r="M105" s="9" t="n"/>
      <c r="N105" s="9" t="inlineStr">
        <is>
          <t>项目建设成后，可有效保障老厂居委会及老厂集镇1.2万人的安全供水问题，促进老厂各项事业发展</t>
        </is>
      </c>
      <c r="O105" s="9" t="inlineStr">
        <is>
          <t>保障群众生产生活供水安全</t>
        </is>
      </c>
      <c r="P105" s="9" t="n">
        <v>12000</v>
      </c>
      <c r="Q105" s="9" t="inlineStr">
        <is>
          <t>否</t>
        </is>
      </c>
      <c r="R105" s="9" t="inlineStr">
        <is>
          <t>否</t>
        </is>
      </c>
      <c r="S105" s="9" t="inlineStr">
        <is>
          <t>否</t>
        </is>
      </c>
      <c r="T105" s="9" t="inlineStr">
        <is>
          <t>罗平县水务局</t>
        </is>
      </c>
      <c r="U105" s="9" t="inlineStr">
        <is>
          <t>老厂乡人民政府</t>
        </is>
      </c>
      <c r="V105" s="9" t="inlineStr">
        <is>
          <t>是</t>
        </is>
      </c>
      <c r="W105" s="9" t="n">
        <v>2026.3</v>
      </c>
      <c r="X105" s="9" t="n">
        <v>2026.12</v>
      </c>
      <c r="Y105" s="9" t="n"/>
    </row>
    <row r="106" ht="276" customHeight="1" s="1">
      <c r="A106" s="9" t="n">
        <v>98</v>
      </c>
      <c r="B106" s="9" t="inlineStr">
        <is>
          <t>乡村建设行动</t>
        </is>
      </c>
      <c r="C106" s="9" t="inlineStr">
        <is>
          <t>农村基础设施
（含产业配套基础设施）</t>
        </is>
      </c>
      <c r="D106" s="9" t="inlineStr">
        <is>
          <t>农村道路建设（通村路、通户路、小型桥梁等）</t>
        </is>
      </c>
      <c r="E106" s="9" t="inlineStr">
        <is>
          <t>旧屋基乡地安村耕地道路提质改造项目</t>
        </is>
      </c>
      <c r="F106" s="9" t="inlineStr">
        <is>
          <t>旧屋基乡</t>
        </is>
      </c>
      <c r="G106" s="9" t="inlineStr">
        <is>
          <t>地安村</t>
        </is>
      </c>
      <c r="H106" s="9" t="inlineStr">
        <is>
          <t>新建</t>
        </is>
      </c>
      <c r="I106" s="9" t="inlineStr">
        <is>
          <t xml:space="preserve">新建两条总长1.4公里的机耕道路。分别是：1.板田路口至老饭地垭口路段，全长500m；2.大田至水塘丫口路段，全长900m。硬化路面长1.4公里，宽2.5米，厚度20公分，采用混凝土结构，水泥标号砼C25。 预计投资28万元。 
   </t>
        </is>
      </c>
      <c r="J106" s="591" t="n">
        <v>28</v>
      </c>
      <c r="K106" s="591" t="n">
        <v>28</v>
      </c>
      <c r="L106" s="591" t="n"/>
      <c r="M106" s="591" t="n"/>
      <c r="N106" s="9" t="inlineStr">
        <is>
          <t>项目建设中推广以工代赈，带动当地脱贫人口和监测对象就近就地就业。项目建成后产权归村集体所有，建设形成的资产确权后移交村（社区）管理，项目建设地人居环境显著提升，人民群众获得感、幸福感和满意度进一步提高。</t>
        </is>
      </c>
      <c r="O106" s="9" t="inlineStr">
        <is>
          <t>1.带动就业增收。项目建设中推广以工代赈，带动当地脱贫人口和监测对象就近就地就业。2.农业生产增效，新建1.4公里的机耕道路，改善了农产品运输条件，降低运输成本。同时，机耕道路助力农资高效运达，节省种植成本，提升农作物产量与质量。</t>
        </is>
      </c>
      <c r="P106" s="9" t="n">
        <v>1631</v>
      </c>
      <c r="Q106" s="9" t="inlineStr">
        <is>
          <t>否</t>
        </is>
      </c>
      <c r="R106" s="9" t="inlineStr">
        <is>
          <t>否</t>
        </is>
      </c>
      <c r="S106" s="9" t="inlineStr">
        <is>
          <t>否</t>
        </is>
      </c>
      <c r="T106" s="9" t="inlineStr">
        <is>
          <t>县农业农村局</t>
        </is>
      </c>
      <c r="U106" s="9" t="inlineStr">
        <is>
          <t>罗平县旧屋基彝族乡人民政府</t>
        </is>
      </c>
      <c r="V106" s="9" t="inlineStr">
        <is>
          <t>是</t>
        </is>
      </c>
      <c r="W106" s="9" t="n">
        <v>2026.02</v>
      </c>
      <c r="X106" s="9" t="n">
        <v>2026.12</v>
      </c>
      <c r="Y106" s="9" t="n"/>
    </row>
    <row r="107" ht="204" customHeight="1" s="1">
      <c r="A107" s="9" t="n">
        <v>99</v>
      </c>
      <c r="B107" s="9" t="inlineStr">
        <is>
          <t>乡村建设行动</t>
        </is>
      </c>
      <c r="C107" s="9" t="inlineStr">
        <is>
          <t>农村基础设施
（含产业配套基础设施）</t>
        </is>
      </c>
      <c r="D107" s="9" t="inlineStr">
        <is>
          <t>农村道路建设（通村路、通户路、小型桥梁等）</t>
        </is>
      </c>
      <c r="E107" s="351" t="inlineStr">
        <is>
          <t>旧屋基乡安吉村人居环境改善项目</t>
        </is>
      </c>
      <c r="F107" s="9" t="inlineStr">
        <is>
          <t>旧屋基乡</t>
        </is>
      </c>
      <c r="G107" s="9" t="inlineStr">
        <is>
          <t>旧屋基社区</t>
        </is>
      </c>
      <c r="H107" s="9" t="inlineStr">
        <is>
          <t>新建</t>
        </is>
      </c>
      <c r="I107" s="9" t="inlineStr">
        <is>
          <t>安吉至青龙山公墓公路长800米提质改造，扩建宽2米并硬化，预计投资60万元</t>
        </is>
      </c>
      <c r="J107" s="591" t="n">
        <v>60</v>
      </c>
      <c r="K107" s="591" t="n">
        <v>60</v>
      </c>
      <c r="L107" s="591" t="n"/>
      <c r="M107" s="591" t="n"/>
      <c r="N107" s="9" t="inlineStr">
        <is>
          <t>项目建设中推广以工代赈，带动当地脱贫人口和监测对象就近就地就业。项目建成后产权归村集体所有，建设形成的资产确权后移交村（社区）并委托旧屋基乡交通所负责管理运营，人民群众获得感、幸福感和满意度进一步提高。</t>
        </is>
      </c>
      <c r="O107" s="9" t="inlineStr">
        <is>
          <t>1.带动就业增收。项目建设中推广以工代赈，带动当地脱贫人口和监测对象就近就地就业。2.夯实发展基础，拓宽增收渠道，提质后的道路便于农产品运输与外来资源输入，减少运输成本。</t>
        </is>
      </c>
      <c r="P107" s="9" t="n">
        <v>11713</v>
      </c>
      <c r="Q107" s="9" t="inlineStr">
        <is>
          <t>否</t>
        </is>
      </c>
      <c r="R107" s="9" t="inlineStr">
        <is>
          <t>否</t>
        </is>
      </c>
      <c r="S107" s="9" t="inlineStr">
        <is>
          <t>否</t>
        </is>
      </c>
      <c r="T107" s="9" t="inlineStr">
        <is>
          <t>县农业农村局</t>
        </is>
      </c>
      <c r="U107" s="9" t="inlineStr">
        <is>
          <t>罗平县旧屋基彝族乡人民政府</t>
        </is>
      </c>
      <c r="V107" s="9" t="inlineStr">
        <is>
          <t>是</t>
        </is>
      </c>
      <c r="W107" s="9" t="inlineStr">
        <is>
          <t>2026.01</t>
        </is>
      </c>
      <c r="X107" s="9" t="inlineStr">
        <is>
          <t>2026.12</t>
        </is>
      </c>
      <c r="Y107" s="9" t="n"/>
    </row>
    <row r="108" ht="409.5" customHeight="1" s="1">
      <c r="A108" s="9" t="n">
        <v>100</v>
      </c>
      <c r="B108" s="9" t="inlineStr">
        <is>
          <t>乡村建设行动</t>
        </is>
      </c>
      <c r="C108" s="9" t="inlineStr">
        <is>
          <t>农村基础设施
（含产业配套基础设施）</t>
        </is>
      </c>
      <c r="D108" s="9" t="inlineStr">
        <is>
          <t>农村电网建设（通生产、生活用电、提高综合电压和供电可靠性）</t>
        </is>
      </c>
      <c r="E108" s="351" t="inlineStr">
        <is>
          <t>旧屋基彝族乡洋洞脚村农村基础设施提质改造项目</t>
        </is>
      </c>
      <c r="F108" s="9" t="inlineStr">
        <is>
          <t>旧屋基乡</t>
        </is>
      </c>
      <c r="G108" s="9" t="inlineStr">
        <is>
          <t>安木勒村</t>
        </is>
      </c>
      <c r="H108" s="9" t="inlineStr">
        <is>
          <t>新建</t>
        </is>
      </c>
      <c r="I108" s="9" t="inlineStr">
        <is>
          <t>建设主要内容：
1.新建供水管道项目：DN100mm镀锌钢管给水管道约1300m；闸阀井及水表井14座；计划投资25万元。
2.新建低压管道项目：强弱电管线改造约3200米；砖砌检查井80座；低压电缆480米；计划投资70万元；
3.新建高压配电工程：800KVA欧变压器1台；315欧变压器1台；250欧变压器1台；高压分支柜1台；高压电线杆20根；高压线路架设0.7KM；高压电缆入地铺设500米；计划投资130万元。
4.新修通村道路建设：全长580米，路基宽5.5米。该道路为新修道路，其中路基挖土方约2780m3；路基填方约15900m3；毛石挡土墙约3820m3；涵洞约60米；计划投资155万元</t>
        </is>
      </c>
      <c r="J108" s="591" t="n">
        <v>50</v>
      </c>
      <c r="K108" s="591" t="n">
        <v>50</v>
      </c>
      <c r="L108" s="591" t="n"/>
      <c r="M108" s="591" t="n"/>
      <c r="N108" s="9" t="inlineStr">
        <is>
          <t>项目建设中推广以工代赈，带动当地脱贫人口和监测对象就近就地就业。项目建成后产权归村集体所有，建设形成的资产确权后移交村（社区）管理，项目建设地人居环境显著提升，人民群众获得感、幸福感和满意度进一步提高。</t>
        </is>
      </c>
      <c r="O108" s="9" t="inlineStr">
        <is>
          <t xml:space="preserve">1.推进工程建设，带动就业增收：项目建设实施，整体工程建设期为1年，期间年均可带动当地群众务工1000余人次，预计年增就近务工收入近15万元。
2.新建通村道路，保障村民享受道路通行便利。洋洞脚村发展特色种植产业，配套建设脐橙、冰糖橙、杨梅、枇杷等特色水果种植基地，道路建成后，可有效降低运输成本，保障水果品质，为村民带来持续收益。
3.联动景区发展，带动多元增收：协同推进小三峡景区及周边配套提质改造，未来新增帆船、垂钓、快艇等水上娱乐项目，建设特色露营基地。通过丰富业态，带动村民发展农特产品销售、农家乐经营、特色小吃制作等自主产业，预计每年可为当地 17户群众年增收 30 余万元。
</t>
        </is>
      </c>
      <c r="P108" s="9" t="n">
        <v>11713</v>
      </c>
      <c r="Q108" s="9" t="inlineStr">
        <is>
          <t>否</t>
        </is>
      </c>
      <c r="R108" s="9" t="inlineStr">
        <is>
          <t>否</t>
        </is>
      </c>
      <c r="S108" s="9" t="inlineStr">
        <is>
          <t>否</t>
        </is>
      </c>
      <c r="T108" s="9" t="inlineStr">
        <is>
          <t>县农业农村局</t>
        </is>
      </c>
      <c r="U108" s="9" t="inlineStr">
        <is>
          <t>罗平县旧屋基彝族乡人民政府</t>
        </is>
      </c>
      <c r="V108" s="9" t="inlineStr">
        <is>
          <t>是</t>
        </is>
      </c>
      <c r="W108" s="9" t="inlineStr">
        <is>
          <t>2026.01</t>
        </is>
      </c>
      <c r="X108" s="9" t="inlineStr">
        <is>
          <t>2026.12</t>
        </is>
      </c>
      <c r="Y108" s="9" t="n"/>
    </row>
    <row r="109" ht="348" customHeight="1" s="1">
      <c r="A109" s="9" t="n">
        <v>101</v>
      </c>
      <c r="B109" s="349" t="inlineStr">
        <is>
          <t>乡村建设行动</t>
        </is>
      </c>
      <c r="C109" s="349" t="inlineStr">
        <is>
          <t>农村基础设施
（含产业配套基础设施）</t>
        </is>
      </c>
      <c r="D109" s="349" t="inlineStr">
        <is>
          <t>农村道路建设（通村路、通户路、小型桥梁等）</t>
        </is>
      </c>
      <c r="E109" s="349" t="inlineStr">
        <is>
          <t>木马甲乡村振兴示范点建设项目</t>
        </is>
      </c>
      <c r="F109" s="349" t="inlineStr">
        <is>
          <t>旧屋基乡</t>
        </is>
      </c>
      <c r="G109" s="349" t="inlineStr">
        <is>
          <t>老寨村委会</t>
        </is>
      </c>
      <c r="H109" s="349" t="inlineStr">
        <is>
          <t>新建</t>
        </is>
      </c>
      <c r="I109" s="356" t="inlineStr">
        <is>
          <t xml:space="preserve"> 在旧屋基彝族乡老寨村委会木马甲自然村投入370万元实施乡村振兴示范点建设项目。建设内容：
1.村庄规划安置点集中养殖小区建设1500平方米53间，基础平整3000平方米，挡墙160立方米，化粪处理配套相关附属设施，投入150万元。
2.沿河建设长600米，宽2米的生产道路，在道路外侧支砌长600米，宽80厘米，高2.5米的挡墙用于加固道路；建设长300米，宽2米，高0.8米的排洪沟，采用混凝土浇灌配备安全防护设施。投入150万元，
 3.对木马甲入村口至酒坊处长1200米宽3.5米，酒坊至下海丫口小桥处长580米，宽4米，共计1780米的道路进行提质改造，投入70万元。               </t>
        </is>
      </c>
      <c r="J109" s="592" t="n">
        <v>100</v>
      </c>
      <c r="K109" s="592" t="n">
        <v>100</v>
      </c>
      <c r="L109" s="592" t="n"/>
      <c r="M109" s="592" t="n"/>
      <c r="N109" s="349" t="inlineStr">
        <is>
          <t>项目建成后，改善村内人居环境及生产生活条件，支持发展乡村文旅产业。预计惠及脱贫户及监测对象48户182人。</t>
        </is>
      </c>
      <c r="O109" s="349" t="inlineStr">
        <is>
          <t>1.项目建设推广以工代赈，优先聘用有劳动能力的脱贫户和监测户，期间预计可带动当地群众务工800余人次，预计年增就近务工收入近10万元。
2.发展养殖产业，拓宽收益渠道：建设养殖小区，鼓励村民发展养殖产业。1500平方米养殖圈舍，预计每年可出栏250头猪，40头牛，可实现营收近60万元，为养殖户带来持续收益。</t>
        </is>
      </c>
      <c r="P109" s="349" t="n">
        <v>1028</v>
      </c>
      <c r="Q109" s="349" t="inlineStr">
        <is>
          <t>否</t>
        </is>
      </c>
      <c r="R109" s="349" t="inlineStr">
        <is>
          <t>否</t>
        </is>
      </c>
      <c r="S109" s="349" t="inlineStr">
        <is>
          <t>否</t>
        </is>
      </c>
      <c r="T109" s="349" t="inlineStr">
        <is>
          <t>县农业农村局</t>
        </is>
      </c>
      <c r="U109" s="349" t="inlineStr">
        <is>
          <t>罗平县旧屋基彝族乡人民政府</t>
        </is>
      </c>
      <c r="V109" s="349" t="inlineStr">
        <is>
          <t>是</t>
        </is>
      </c>
      <c r="W109" s="349" t="inlineStr">
        <is>
          <t>2026.01</t>
        </is>
      </c>
      <c r="X109" s="349" t="inlineStr">
        <is>
          <t>2026.12</t>
        </is>
      </c>
      <c r="Y109" s="370" t="n"/>
    </row>
    <row r="110" ht="84" customHeight="1" s="1">
      <c r="A110" s="9" t="n">
        <v>102</v>
      </c>
      <c r="B110" s="9" t="inlineStr">
        <is>
          <t>乡村建设行动</t>
        </is>
      </c>
      <c r="C110" s="9" t="inlineStr">
        <is>
          <t>农村基础设施</t>
        </is>
      </c>
      <c r="D110" s="9" t="inlineStr">
        <is>
          <t>农村道路建设</t>
        </is>
      </c>
      <c r="E110" s="351" t="inlineStr">
        <is>
          <t>鲁布革乡板台村(旧拿案）至三江口农村人居环境改善项目</t>
        </is>
      </c>
      <c r="F110" s="9" t="inlineStr">
        <is>
          <t>鲁布革乡</t>
        </is>
      </c>
      <c r="G110" s="9" t="inlineStr">
        <is>
          <t>多依社区</t>
        </is>
      </c>
      <c r="H110" s="9" t="inlineStr">
        <is>
          <t>新建</t>
        </is>
      </c>
      <c r="I110" s="9" t="inlineStr">
        <is>
          <t>新建板台村至三江口公路段中的板台村旧拿案至三江口公路道路一条，路长2500余米，宽3.5米，厚0.2米，C25混凝土浇筑。拟投资125万元。</t>
        </is>
      </c>
      <c r="J110" s="591" t="n">
        <v>125</v>
      </c>
      <c r="K110" s="591" t="n">
        <v>125</v>
      </c>
      <c r="L110" s="591" t="n"/>
      <c r="M110" s="591" t="n"/>
      <c r="N110" s="9" t="inlineStr">
        <is>
          <t>通过建设公路，解决板台村共204户895人进出行的困难及旅游旺季车辆进出行的困难，项目覆盖脱贫户6户17人，边缘易致贫户3户12人。</t>
        </is>
      </c>
      <c r="O110" s="9" t="inlineStr">
        <is>
          <t>通过建设基础设施，提升交通便利性。</t>
        </is>
      </c>
      <c r="P110" s="9" t="n">
        <v>895</v>
      </c>
      <c r="Q110" s="9" t="inlineStr">
        <is>
          <t>否</t>
        </is>
      </c>
      <c r="R110" s="9" t="inlineStr">
        <is>
          <t>否</t>
        </is>
      </c>
      <c r="S110" s="9" t="inlineStr">
        <is>
          <t>否</t>
        </is>
      </c>
      <c r="T110" s="9" t="inlineStr">
        <is>
          <t>罗平县农业农村局</t>
        </is>
      </c>
      <c r="U110" s="9" t="inlineStr">
        <is>
          <t>鲁布革乡人民政府</t>
        </is>
      </c>
      <c r="V110" s="9" t="inlineStr">
        <is>
          <t>是</t>
        </is>
      </c>
      <c r="W110" s="349" t="n">
        <v>2026.1</v>
      </c>
      <c r="X110" s="349" t="n">
        <v>2026.12</v>
      </c>
      <c r="Y110" s="9" t="n"/>
    </row>
    <row r="111" ht="168" customHeight="1" s="1">
      <c r="A111" s="9" t="n">
        <v>103</v>
      </c>
      <c r="B111" s="9" t="inlineStr">
        <is>
          <t>乡村建设行动</t>
        </is>
      </c>
      <c r="C111" s="9" t="inlineStr">
        <is>
          <t>农村基础设施</t>
        </is>
      </c>
      <c r="D111" s="9" t="inlineStr">
        <is>
          <t>其他</t>
        </is>
      </c>
      <c r="E111" s="9" t="inlineStr">
        <is>
          <t>鲁布革乡八大河村委会八大河村乡村振兴示范点建设项目</t>
        </is>
      </c>
      <c r="F111" s="9" t="inlineStr">
        <is>
          <t>鲁布革乡</t>
        </is>
      </c>
      <c r="G111" s="9" t="inlineStr">
        <is>
          <t>八大河村委会</t>
        </is>
      </c>
      <c r="H111" s="9" t="inlineStr">
        <is>
          <t>新建</t>
        </is>
      </c>
      <c r="I111" s="347" t="inlineStr">
        <is>
          <t>在鲁布革布依族苗族乡八大河村委会八大河村投入398万元实施乡村振兴示范点建设项目。建设内容：1.硬化停车场1140平方米及相关配套设施，投入30万元。2.新建公厕1座58平方米及相关配套设施，投入25万元。3.新建挡土墙150立方米，投入8万元。4.新建菜市场1830平方米，投入210万元。5.安装双壁波纹管DN400约564米（包含破除水泥路面及恢复路面），投入40万元。6.新建砌筑污水A700检查井17座，投入6万元。7.新建化粪池1座，投入20万元。8.外墙改造5500平方米，投入53万元。9.老挡土面修复520平方米，投入6万元。</t>
        </is>
      </c>
      <c r="J111" s="349" t="n">
        <v>200</v>
      </c>
      <c r="K111" s="349" t="n"/>
      <c r="L111" s="592" t="n"/>
      <c r="M111" s="349" t="n">
        <v>200</v>
      </c>
      <c r="N111" s="9" t="inlineStr">
        <is>
          <t>通过建设鲁布革布依族苗族乡八大河村委会八大河村乡村振兴示范点，覆盖八大河村委会上西林、下西林、万峰三个自然村，受益群众195户、860人。（脱贫户4户14人，监测户1户3人）</t>
        </is>
      </c>
      <c r="O111" s="9" t="inlineStr">
        <is>
          <t>通过建设基础设施，改善村内人居环境。</t>
        </is>
      </c>
      <c r="P111" s="9" t="n">
        <v>860</v>
      </c>
      <c r="Q111" s="9" t="inlineStr">
        <is>
          <t>否</t>
        </is>
      </c>
      <c r="R111" s="9" t="inlineStr">
        <is>
          <t>否</t>
        </is>
      </c>
      <c r="S111" s="9" t="inlineStr">
        <is>
          <t>否</t>
        </is>
      </c>
      <c r="T111" s="9" t="inlineStr">
        <is>
          <t>罗平县农业农村局</t>
        </is>
      </c>
      <c r="U111" s="9" t="inlineStr">
        <is>
          <t>鲁布革乡人民政府</t>
        </is>
      </c>
      <c r="V111" s="9" t="inlineStr">
        <is>
          <t>是</t>
        </is>
      </c>
      <c r="W111" s="349" t="n">
        <v>2026.1</v>
      </c>
      <c r="X111" s="349" t="n">
        <v>2026.12</v>
      </c>
      <c r="Y111" s="9" t="inlineStr">
        <is>
          <t>沪滇项目</t>
        </is>
      </c>
    </row>
    <row r="112" ht="324" customHeight="1" s="1">
      <c r="A112" s="9" t="n">
        <v>104</v>
      </c>
      <c r="B112" s="9" t="inlineStr">
        <is>
          <t>乡村建设行动</t>
        </is>
      </c>
      <c r="C112" s="9" t="inlineStr">
        <is>
          <t>农村公共服务</t>
        </is>
      </c>
      <c r="D112" s="9" t="inlineStr">
        <is>
          <t>开展县乡村公共服务一体化示范创建</t>
        </is>
      </c>
      <c r="E112" s="9" t="inlineStr">
        <is>
          <t>大水井乡革来村委会下革里沙村乡村振兴示范点建设项目</t>
        </is>
      </c>
      <c r="F112" s="9" t="inlineStr">
        <is>
          <t>大水井乡</t>
        </is>
      </c>
      <c r="G112" s="9" t="inlineStr">
        <is>
          <t>革来村</t>
        </is>
      </c>
      <c r="H112" s="9" t="inlineStr">
        <is>
          <t>新建</t>
        </is>
      </c>
      <c r="I112" s="9" t="inlineStr">
        <is>
          <t>在大水井乡革来村委会下革里沙村投资1000万元实施乡村振兴示范点建设项目。建设内容：1.新建村级群众文化活动室1个，投资160万元，其中：房屋建设占地250平方米，两层共500平方米，及其配套设施设备（含停车场200平方米）。 2.村内道路硬化2500米，共投资90万元。其中：主路硬化1500米，路面宽4米，并配套相关附属设施，共投资60万元；串户道路硬化1000米，宽2.5米，共投资30万元。3.新建污水处理设施投入250万元，其中新建污水处理池（化粪池）及相关配设施设备2座，投入60万元，新建排污管3000米，投入60万元，新建排污沟（排洪沟）1500米，投入130万元。 4.新修田间道路（农业观光步道）2000米，配套安防设施（围栏等），宽3.5米，投资120万元；5.安装太阳能路灯150盏，投入80万元； 6.采取“农户自筹自建+沪滇补助”方式，完成56户房屋外立面改造，投入84万元； 7.拆除残垣断壁45户140余处，投入30万元； 8.建设“五小工程”30处，投入30万元；9.新建公厕1座，投入30万元； 10.租用闲置旧房并改造民宿2户，投入126万元。</t>
        </is>
      </c>
      <c r="J112" s="9" t="n">
        <v>200</v>
      </c>
      <c r="K112" s="9" t="n"/>
      <c r="L112" s="9" t="n"/>
      <c r="M112" s="9" t="n">
        <v>200</v>
      </c>
      <c r="N112" s="9" t="inlineStr">
        <is>
          <t>项目建成后，改善村内生产生活条件，全面提升村内人居环境，支持乡村农业观光及旅居产业发展，预计惠及群众95户246人，脱贫户50户178人。项目的建设可加强下革里沙村基础设施建设，解决农村经济发展的“瓶颈”制约问题。既改善村内生产生活条件，全面提升村内人居环境，又支持乡村农业观光及旅居产业发展，直接增加贫困群众的工资性收入，不断改善群众生产生活条件，切实解决贫困地区最迫切、最直接、最现实的困难和问题，为革来片区农业增效、群众增收和农村发展发挥更加积极的作用，达到巩固脱贫成果，推进乡村振兴目的。</t>
        </is>
      </c>
      <c r="O112" s="9" t="n"/>
      <c r="P112" s="9" t="n">
        <v>424</v>
      </c>
      <c r="Q112" s="9" t="inlineStr">
        <is>
          <t>否</t>
        </is>
      </c>
      <c r="R112" s="9" t="inlineStr">
        <is>
          <t>否</t>
        </is>
      </c>
      <c r="S112" s="9" t="inlineStr">
        <is>
          <t>否</t>
        </is>
      </c>
      <c r="T112" s="9" t="inlineStr">
        <is>
          <t>县农业农村局</t>
        </is>
      </c>
      <c r="U112" s="9" t="inlineStr">
        <is>
          <t>大水井乡人民政府</t>
        </is>
      </c>
      <c r="V112" s="9" t="inlineStr">
        <is>
          <t>是</t>
        </is>
      </c>
      <c r="W112" s="9" t="n">
        <v>2026.3</v>
      </c>
      <c r="X112" s="369" t="inlineStr">
        <is>
          <t>2026.12</t>
        </is>
      </c>
      <c r="Y112" s="9" t="inlineStr">
        <is>
          <t>沪滇项目</t>
        </is>
      </c>
    </row>
    <row r="113" ht="192" customHeight="1" s="1">
      <c r="A113" s="9" t="n">
        <v>105</v>
      </c>
      <c r="B113" s="9" t="inlineStr">
        <is>
          <t>乡村建设行动</t>
        </is>
      </c>
      <c r="C113" s="9" t="inlineStr">
        <is>
          <t>农村公共服务</t>
        </is>
      </c>
      <c r="D113" s="9" t="inlineStr">
        <is>
          <t>老年文化活动场所</t>
        </is>
      </c>
      <c r="E113" s="9" t="inlineStr">
        <is>
          <t>大水井乡大水井社区大水井村老年文化活动中心建设项目</t>
        </is>
      </c>
      <c r="F113" s="9" t="inlineStr">
        <is>
          <t>大水井乡</t>
        </is>
      </c>
      <c r="G113" s="9" t="inlineStr">
        <is>
          <t>大水井社区</t>
        </is>
      </c>
      <c r="H113" s="9" t="inlineStr">
        <is>
          <t>新建</t>
        </is>
      </c>
      <c r="I113" s="9" t="inlineStr">
        <is>
          <t>在大水井乡大水井社区大水井村投资80万元实施老年文化活动中心建设项目。建设内容：                                              1.新建老年标准门球场一个（封闭式），共投资20万元。                           2.新建老年文化活动室1个，投入60万元，其中：新建房屋一栋，占地150平方米，两层共300平方米，投入45万元；新建小型公共厕所1座投入5万元；新建污水处理池（化粪池）及相关配设施设备1座，投入5万元；配套相关活动设施设备5万元。                              项目建成后，改善村内老年人活动场所条件，全面提升老年人文化生活质量，倡导村风文明新风尚，预计惠及老年人200人。</t>
        </is>
      </c>
      <c r="J113" s="9" t="n">
        <v>80</v>
      </c>
      <c r="K113" s="9" t="n"/>
      <c r="L113" s="9" t="n"/>
      <c r="M113" s="9" t="n">
        <v>80</v>
      </c>
      <c r="N113" s="9" t="inlineStr">
        <is>
          <t>项目建成后，改善村内老年人活动场所条件，全面提升老年人文化生活质量，倡导村风文明新风尚，预计惠及老年人200人。</t>
        </is>
      </c>
      <c r="O113" s="9" t="n"/>
      <c r="P113" s="9" t="n">
        <v>200</v>
      </c>
      <c r="Q113" s="9" t="inlineStr">
        <is>
          <t>否</t>
        </is>
      </c>
      <c r="R113" s="9" t="inlineStr">
        <is>
          <t>否</t>
        </is>
      </c>
      <c r="S113" s="9" t="inlineStr">
        <is>
          <t>否</t>
        </is>
      </c>
      <c r="T113" s="9" t="inlineStr">
        <is>
          <t>县财政局</t>
        </is>
      </c>
      <c r="U113" s="9" t="inlineStr">
        <is>
          <t>大水井乡人民政府</t>
        </is>
      </c>
      <c r="V113" s="9" t="inlineStr">
        <is>
          <t>是</t>
        </is>
      </c>
      <c r="W113" s="9" t="n">
        <v>2026.3</v>
      </c>
      <c r="X113" s="369" t="inlineStr">
        <is>
          <t>2026.12</t>
        </is>
      </c>
      <c r="Y113" s="9" t="inlineStr">
        <is>
          <t>沪滇项目</t>
        </is>
      </c>
    </row>
    <row r="114" ht="84" customHeight="1" s="1">
      <c r="A114" s="9" t="n">
        <v>106</v>
      </c>
      <c r="B114" s="9" t="inlineStr">
        <is>
          <t>乡村建设行动</t>
        </is>
      </c>
      <c r="C114" s="9" t="inlineStr">
        <is>
          <t>农村基础设施</t>
        </is>
      </c>
      <c r="D114" s="9" t="inlineStr">
        <is>
          <t>农村道路建设</t>
        </is>
      </c>
      <c r="E114" s="9" t="inlineStr">
        <is>
          <t>阮家台子至箐门口村联村道路硬化</t>
        </is>
      </c>
      <c r="F114" s="9" t="inlineStr">
        <is>
          <t>大水井乡</t>
        </is>
      </c>
      <c r="G114" s="9" t="inlineStr">
        <is>
          <t>箐口村</t>
        </is>
      </c>
      <c r="H114" s="9" t="inlineStr">
        <is>
          <t>新建</t>
        </is>
      </c>
      <c r="I114" s="9" t="inlineStr">
        <is>
          <t>阮家台子至箐门口主公路硬化，长2公里、宽4米，投入60万元。</t>
        </is>
      </c>
      <c r="J114" s="591" t="n">
        <v>60</v>
      </c>
      <c r="K114" s="591" t="n"/>
      <c r="L114" s="591" t="n">
        <v>60</v>
      </c>
      <c r="M114" s="591" t="n"/>
      <c r="N114" s="9" t="inlineStr">
        <is>
          <t>通过新建联村道路，有效改善基础实施，提高生产条件，促进经济发展，提升生活品质，为生产作物提供运输便利，助力乡村振兴。</t>
        </is>
      </c>
      <c r="O114" s="9" t="n"/>
      <c r="P114" s="9" t="n">
        <v>248</v>
      </c>
      <c r="Q114" s="9" t="inlineStr">
        <is>
          <t>否</t>
        </is>
      </c>
      <c r="R114" s="9" t="inlineStr">
        <is>
          <t>否</t>
        </is>
      </c>
      <c r="S114" s="9" t="inlineStr">
        <is>
          <t>否</t>
        </is>
      </c>
      <c r="T114" s="9" t="inlineStr">
        <is>
          <t>县交通局</t>
        </is>
      </c>
      <c r="U114" s="9" t="inlineStr">
        <is>
          <t>大水井乡人民政府</t>
        </is>
      </c>
      <c r="V114" s="9" t="inlineStr">
        <is>
          <t>是</t>
        </is>
      </c>
      <c r="W114" s="9" t="n">
        <v>2026.3</v>
      </c>
      <c r="X114" s="9" t="n">
        <v>2026.5</v>
      </c>
      <c r="Y114" s="9" t="n"/>
    </row>
    <row r="115" ht="180" customHeight="1" s="1">
      <c r="A115" s="9" t="n">
        <v>107</v>
      </c>
      <c r="B115" s="9" t="inlineStr">
        <is>
          <t>乡村建设行动</t>
        </is>
      </c>
      <c r="C115" s="9" t="inlineStr">
        <is>
          <t>农村基础设施</t>
        </is>
      </c>
      <c r="D115" s="9" t="inlineStr">
        <is>
          <t>农村道路建设</t>
        </is>
      </c>
      <c r="E115" s="9" t="inlineStr">
        <is>
          <t>大水井乡大栗树村委会下小寨村道路硬化</t>
        </is>
      </c>
      <c r="F115" s="9" t="inlineStr">
        <is>
          <t>大水井乡</t>
        </is>
      </c>
      <c r="G115" s="9" t="inlineStr">
        <is>
          <t>大栗树村</t>
        </is>
      </c>
      <c r="H115" s="9" t="inlineStr">
        <is>
          <t>新建</t>
        </is>
      </c>
      <c r="I115" s="9" t="inlineStr">
        <is>
          <t>大栗树村委会下小寨村实施道路硬化，长1千米，宽3.5米，投入20万元。</t>
        </is>
      </c>
      <c r="J115" s="591" t="n">
        <v>20</v>
      </c>
      <c r="K115" s="591" t="n"/>
      <c r="L115" s="591" t="n">
        <v>20</v>
      </c>
      <c r="M115" s="591" t="n"/>
      <c r="N115" s="9" t="inlineStr">
        <is>
          <t>该项目涉及下小寨村36户178人，及5户养殖户的出行道路，涉及330亩玉米种植生产道路。通过该项目的实施，能有效改善村民出行条件，为本村民的日常生活带来便利，提升村民的生活满意度和幸福感，改善农村的村容村貌，使村庄更加整洁、美观，提升农村的整体形象，有效推动农村建设。</t>
        </is>
      </c>
      <c r="O115" s="9" t="n"/>
      <c r="P115" s="9" t="n">
        <v>1000</v>
      </c>
      <c r="Q115" s="9" t="inlineStr">
        <is>
          <t>否</t>
        </is>
      </c>
      <c r="R115" s="9" t="inlineStr">
        <is>
          <t>否</t>
        </is>
      </c>
      <c r="S115" s="9" t="inlineStr">
        <is>
          <t>否</t>
        </is>
      </c>
      <c r="T115" s="9" t="inlineStr">
        <is>
          <t>县交通局</t>
        </is>
      </c>
      <c r="U115" s="9" t="inlineStr">
        <is>
          <t>大水井乡人民政府</t>
        </is>
      </c>
      <c r="V115" s="9" t="inlineStr">
        <is>
          <t>是</t>
        </is>
      </c>
      <c r="W115" s="9" t="n">
        <v>2026.3</v>
      </c>
      <c r="X115" s="9" t="n">
        <v>2026.5</v>
      </c>
      <c r="Y115" s="9" t="n"/>
    </row>
    <row r="116" ht="72" customHeight="1" s="1">
      <c r="A116" s="9" t="n">
        <v>108</v>
      </c>
      <c r="B116" s="9" t="inlineStr">
        <is>
          <t>乡村建设行动</t>
        </is>
      </c>
      <c r="C116" s="9" t="inlineStr">
        <is>
          <t>农村基础设施</t>
        </is>
      </c>
      <c r="D116" s="9" t="inlineStr">
        <is>
          <t>农村道路建设</t>
        </is>
      </c>
      <c r="E116" s="9" t="inlineStr">
        <is>
          <t>糯下村委会5个自然村入户道路硬化</t>
        </is>
      </c>
      <c r="F116" s="9" t="inlineStr">
        <is>
          <t>大水井乡</t>
        </is>
      </c>
      <c r="G116" s="9" t="inlineStr">
        <is>
          <t>糯下村</t>
        </is>
      </c>
      <c r="H116" s="9" t="inlineStr">
        <is>
          <t>硬化</t>
        </is>
      </c>
      <c r="I116" s="9" t="inlineStr">
        <is>
          <t>1.野猪塘村村内道路硬化200米，投资6万元；2.播罗村村道硬化500米，投资15万元；3.糯下村村道硬化500米，投资15万元；4.石山脚村村道硬化400米，投资12万元；5.老虎台子村村道硬化150米，投资5万元。</t>
        </is>
      </c>
      <c r="J116" s="591" t="n">
        <v>53</v>
      </c>
      <c r="K116" s="591" t="n"/>
      <c r="L116" s="591" t="n">
        <v>53</v>
      </c>
      <c r="M116" s="591" t="n"/>
      <c r="N116" s="9" t="inlineStr">
        <is>
          <t>通过硬化入户道路，有效改善出行条件，减少人工成本、减少运输成本，助力经济发展，提升人居环境，促进社会治理。</t>
        </is>
      </c>
      <c r="O116" s="9" t="n"/>
      <c r="P116" s="9" t="n">
        <v>350</v>
      </c>
      <c r="Q116" s="9" t="inlineStr">
        <is>
          <t>否</t>
        </is>
      </c>
      <c r="R116" s="9" t="inlineStr">
        <is>
          <t>否</t>
        </is>
      </c>
      <c r="S116" s="9" t="inlineStr">
        <is>
          <t>否</t>
        </is>
      </c>
      <c r="T116" s="9" t="inlineStr">
        <is>
          <t>县交通局</t>
        </is>
      </c>
      <c r="U116" s="9" t="inlineStr">
        <is>
          <t>大水井乡人民政府</t>
        </is>
      </c>
      <c r="V116" s="9" t="inlineStr">
        <is>
          <t>是</t>
        </is>
      </c>
      <c r="W116" s="9" t="n">
        <v>2026.3</v>
      </c>
      <c r="X116" s="9" t="n">
        <v>2026.8</v>
      </c>
      <c r="Y116" s="9" t="n"/>
    </row>
    <row r="117" ht="84" customHeight="1" s="1">
      <c r="A117" s="9" t="n">
        <v>109</v>
      </c>
      <c r="B117" s="594" t="inlineStr">
        <is>
          <t>乡村建设行动</t>
        </is>
      </c>
      <c r="C117" s="9" t="inlineStr">
        <is>
          <t>农村基础设施</t>
        </is>
      </c>
      <c r="D117" s="9" t="inlineStr">
        <is>
          <t>农村道路建设</t>
        </is>
      </c>
      <c r="E117" s="9" t="inlineStr">
        <is>
          <t>大水井乡小鸡登村委会上以孔也村大山门至品德村道路硬化</t>
        </is>
      </c>
      <c r="F117" s="9" t="inlineStr">
        <is>
          <t>大水井乡</t>
        </is>
      </c>
      <c r="G117" s="9" t="inlineStr">
        <is>
          <t>小鸡登村</t>
        </is>
      </c>
      <c r="H117" s="9" t="inlineStr">
        <is>
          <t>新建</t>
        </is>
      </c>
      <c r="I117" s="9" t="inlineStr">
        <is>
          <t xml:space="preserve">1.上以孔也村大山门至品德村交界处道路硬化，长2公里，投入资金50万元；2.小鸡登村鸡场至凉水井田间道路修建，长500米，预计资金3万元。
</t>
        </is>
      </c>
      <c r="J117" s="591" t="n">
        <v>53</v>
      </c>
      <c r="K117" s="591" t="n"/>
      <c r="L117" s="591" t="n">
        <v>53</v>
      </c>
      <c r="M117" s="591" t="n"/>
      <c r="N117" s="9" t="inlineStr">
        <is>
          <t>实施大水井乡小鸡登村委会上衣空以村大山门至品德村道路硬化，解决两地交通出行困难问题，方便群众生产生活，覆盖受益人口175户700人。</t>
        </is>
      </c>
      <c r="O117" s="9" t="n"/>
      <c r="P117" s="9" t="n">
        <v>700</v>
      </c>
      <c r="Q117" s="9" t="inlineStr">
        <is>
          <t>否</t>
        </is>
      </c>
      <c r="R117" s="9" t="inlineStr">
        <is>
          <t>否</t>
        </is>
      </c>
      <c r="S117" s="9" t="inlineStr">
        <is>
          <t>否</t>
        </is>
      </c>
      <c r="T117" s="9" t="inlineStr">
        <is>
          <t>县交通局</t>
        </is>
      </c>
      <c r="U117" s="9" t="inlineStr">
        <is>
          <t>大水井乡人民政府</t>
        </is>
      </c>
      <c r="V117" s="9" t="inlineStr">
        <is>
          <t>是</t>
        </is>
      </c>
      <c r="W117" s="9" t="n">
        <v>2026.3</v>
      </c>
      <c r="X117" s="9" t="n">
        <v>2026.5</v>
      </c>
      <c r="Y117" s="9" t="n"/>
    </row>
    <row r="118" ht="144" customHeight="1" s="1">
      <c r="A118" s="9" t="n">
        <v>110</v>
      </c>
      <c r="B118" s="594" t="inlineStr">
        <is>
          <t>乡村建设行动</t>
        </is>
      </c>
      <c r="C118" s="9" t="inlineStr">
        <is>
          <t>农村基础设施</t>
        </is>
      </c>
      <c r="D118" s="9" t="inlineStr">
        <is>
          <t>农村道路建设</t>
        </is>
      </c>
      <c r="E118" s="9" t="inlineStr">
        <is>
          <t>大水井乡金箐村委会上阿列大寨村至九光村公路处道路硬化</t>
        </is>
      </c>
      <c r="F118" s="9" t="inlineStr">
        <is>
          <t>大水井乡</t>
        </is>
      </c>
      <c r="G118" s="9" t="inlineStr">
        <is>
          <t>金箐村</t>
        </is>
      </c>
      <c r="H118" s="9" t="inlineStr">
        <is>
          <t>新建</t>
        </is>
      </c>
      <c r="I118" s="9" t="inlineStr">
        <is>
          <t>金箐村委会上阿列大寨村至九光公路处道路硬化2公里，投入资金57万元。</t>
        </is>
      </c>
      <c r="J118" s="591" t="n">
        <v>57</v>
      </c>
      <c r="K118" s="591" t="n"/>
      <c r="L118" s="591" t="n">
        <v>57</v>
      </c>
      <c r="M118" s="591" t="n"/>
      <c r="N118" s="9" t="inlineStr">
        <is>
          <t>新建农村生产道路2㎞，金箐村委会上阿列大寨村至九光鱼化石柏油路，覆盖土地面积500余亩，现在道路坑洼，不利于群众生产生活，通过项目建设将解决上阿列村171户823人群众生产生活难问题，方便当地群众生产生活，提升当地人居环境。</t>
        </is>
      </c>
      <c r="O118" s="9" t="n"/>
      <c r="P118" s="9" t="n">
        <v>823</v>
      </c>
      <c r="Q118" s="9" t="inlineStr">
        <is>
          <t>否</t>
        </is>
      </c>
      <c r="R118" s="9" t="inlineStr">
        <is>
          <t>否</t>
        </is>
      </c>
      <c r="S118" s="9" t="inlineStr">
        <is>
          <t>否</t>
        </is>
      </c>
      <c r="T118" s="9" t="inlineStr">
        <is>
          <t>县交通局</t>
        </is>
      </c>
      <c r="U118" s="9" t="inlineStr">
        <is>
          <t>大水井乡人民政府</t>
        </is>
      </c>
      <c r="V118" s="9" t="inlineStr">
        <is>
          <t>是</t>
        </is>
      </c>
      <c r="W118" s="9" t="n">
        <v>2026.3</v>
      </c>
      <c r="X118" s="9" t="n">
        <v>2026.5</v>
      </c>
      <c r="Y118" s="9" t="n"/>
    </row>
    <row r="119" ht="72" customHeight="1" s="1">
      <c r="A119" s="9" t="n">
        <v>111</v>
      </c>
      <c r="B119" s="9" t="inlineStr">
        <is>
          <t>乡村建设行动</t>
        </is>
      </c>
      <c r="C119" s="9" t="inlineStr">
        <is>
          <t>农村基础设施</t>
        </is>
      </c>
      <c r="D119" s="9" t="inlineStr">
        <is>
          <t>农村道路建设</t>
        </is>
      </c>
      <c r="E119" s="9" t="inlineStr">
        <is>
          <t>红箐村委会4个自然村村内道路硬化</t>
        </is>
      </c>
      <c r="F119" s="9" t="inlineStr">
        <is>
          <t>大水井乡</t>
        </is>
      </c>
      <c r="G119" s="9" t="inlineStr">
        <is>
          <t>红箐村</t>
        </is>
      </c>
      <c r="H119" s="9" t="inlineStr">
        <is>
          <t>新建</t>
        </is>
      </c>
      <c r="I119" s="9" t="inlineStr">
        <is>
          <t>1.罗黑村村内道路硬化1000米，投资15万元；2.过道箐村村内道路硬化200米，投资3万元；3.上弯腰树村村内道路硬化200米，投资3万元；4.王家凹村村内道路硬化300米，投资5万元。</t>
        </is>
      </c>
      <c r="J119" s="591" t="n">
        <v>26</v>
      </c>
      <c r="K119" s="591" t="n"/>
      <c r="L119" s="591" t="n">
        <v>26</v>
      </c>
      <c r="M119" s="591" t="n"/>
      <c r="N119" s="9" t="inlineStr">
        <is>
          <t>通过硬化村内道路，有效改善出行条件，减少人工成本、减少运输成本，助力经济发展，提升人居环境，促进社会治理。</t>
        </is>
      </c>
      <c r="O119" s="9" t="n"/>
      <c r="P119" s="9" t="n">
        <v>549</v>
      </c>
      <c r="Q119" s="9" t="inlineStr">
        <is>
          <t>否</t>
        </is>
      </c>
      <c r="R119" s="9" t="inlineStr">
        <is>
          <t>否</t>
        </is>
      </c>
      <c r="S119" s="9" t="inlineStr">
        <is>
          <t>否</t>
        </is>
      </c>
      <c r="T119" s="9" t="inlineStr">
        <is>
          <t>县交通局</t>
        </is>
      </c>
      <c r="U119" s="9" t="inlineStr">
        <is>
          <t>大水井乡人民政府</t>
        </is>
      </c>
      <c r="V119" s="9" t="inlineStr">
        <is>
          <t>是</t>
        </is>
      </c>
      <c r="W119" s="9" t="n">
        <v>2026.3</v>
      </c>
      <c r="X119" s="9" t="n">
        <v>2026.5</v>
      </c>
      <c r="Y119" s="9" t="n"/>
    </row>
    <row r="120" ht="72" customHeight="1" s="1">
      <c r="A120" s="9" t="n">
        <v>112</v>
      </c>
      <c r="B120" s="9" t="inlineStr">
        <is>
          <t>乡村建设行动</t>
        </is>
      </c>
      <c r="C120" s="9" t="inlineStr">
        <is>
          <t>农村基础设施</t>
        </is>
      </c>
      <c r="D120" s="9" t="inlineStr">
        <is>
          <t>农村道路建设</t>
        </is>
      </c>
      <c r="E120" s="9" t="inlineStr">
        <is>
          <t>红箐村委会3个自然村田间道路硬化</t>
        </is>
      </c>
      <c r="F120" s="9" t="inlineStr">
        <is>
          <t>大水井乡</t>
        </is>
      </c>
      <c r="G120" s="9" t="inlineStr">
        <is>
          <t>红箐村</t>
        </is>
      </c>
      <c r="H120" s="9" t="inlineStr">
        <is>
          <t>新建</t>
        </is>
      </c>
      <c r="I120" s="9" t="inlineStr">
        <is>
          <t>1.罗黑至滴水田间道路硬化4公里，投资60万元；2.过道箐至野龙凹子田间道路硬化600米，投资7.5万元；3.上弯腰树田间道路硬化500米，投资6.5万元。</t>
        </is>
      </c>
      <c r="J120" s="591" t="n">
        <v>74</v>
      </c>
      <c r="K120" s="591" t="n"/>
      <c r="L120" s="591" t="n">
        <v>74</v>
      </c>
      <c r="M120" s="591" t="n"/>
      <c r="N120" s="9" t="inlineStr">
        <is>
          <t>通过硬化田间道路，有效改善生产条件，促进经济发展提升生活品质，为生产作物提供运输便利，增强抗灾应急能力。</t>
        </is>
      </c>
      <c r="O120" s="9" t="n"/>
      <c r="P120" s="9" t="n">
        <v>1241</v>
      </c>
      <c r="Q120" s="9" t="inlineStr">
        <is>
          <t>否</t>
        </is>
      </c>
      <c r="R120" s="9" t="inlineStr">
        <is>
          <t>否</t>
        </is>
      </c>
      <c r="S120" s="9" t="inlineStr">
        <is>
          <t>否</t>
        </is>
      </c>
      <c r="T120" s="9" t="inlineStr">
        <is>
          <t>县交通局</t>
        </is>
      </c>
      <c r="U120" s="9" t="inlineStr">
        <is>
          <t>大水井乡人民政府</t>
        </is>
      </c>
      <c r="V120" s="9" t="inlineStr">
        <is>
          <t>是</t>
        </is>
      </c>
      <c r="W120" s="9" t="n">
        <v>2026.3</v>
      </c>
      <c r="X120" s="9" t="n">
        <v>2026.5</v>
      </c>
      <c r="Y120" s="9" t="n"/>
    </row>
    <row r="121" ht="144" customHeight="1" s="1">
      <c r="A121" s="9" t="n">
        <v>113</v>
      </c>
      <c r="B121" s="9" t="inlineStr">
        <is>
          <t>乡村建设行动</t>
        </is>
      </c>
      <c r="C121" s="9" t="inlineStr">
        <is>
          <t>人居环境整治</t>
        </is>
      </c>
      <c r="D121" s="9" t="inlineStr">
        <is>
          <t>村容村貌提升</t>
        </is>
      </c>
      <c r="E121" s="9" t="inlineStr">
        <is>
          <t>大洪麦人居环境提升项目</t>
        </is>
      </c>
      <c r="F121" s="9" t="inlineStr">
        <is>
          <t>长底乡</t>
        </is>
      </c>
      <c r="G121" s="9" t="inlineStr">
        <is>
          <t>大洪麦</t>
        </is>
      </c>
      <c r="H121" s="9" t="inlineStr">
        <is>
          <t>新建</t>
        </is>
      </c>
      <c r="I121" s="9" t="inlineStr">
        <is>
          <t>项目总投资40万元。其中1.投资25万元，新建C30混凝土压花场平4100平方米；2.投资15万元，开挖水沟60米，新建石砌挡墙60立方米。</t>
        </is>
      </c>
      <c r="J121" s="595" t="n">
        <v>40</v>
      </c>
      <c r="K121" s="595" t="n">
        <v>40</v>
      </c>
      <c r="L121" s="591" t="n"/>
      <c r="M121" s="591" t="n"/>
      <c r="N121" s="9" t="inlineStr">
        <is>
          <t>项目建成后，产权归发达居委会所有。本项目旨在有效整治村庄公共空间，解决区域积水内涝和边坡安全隐患，全面提升村容村貌与人居环境质量，为村民创造一个更加整洁、安全、宜居的生活空间，切实增强村民的幸福感、获得感和安全感。</t>
        </is>
      </c>
      <c r="O121" s="9" t="inlineStr">
        <is>
          <t>土地流转
带动务工</t>
        </is>
      </c>
      <c r="P121" s="9" t="n">
        <v>120</v>
      </c>
      <c r="Q121" s="9" t="inlineStr">
        <is>
          <t>否</t>
        </is>
      </c>
      <c r="R121" s="9" t="inlineStr">
        <is>
          <t>否</t>
        </is>
      </c>
      <c r="S121" s="9" t="inlineStr">
        <is>
          <t>否</t>
        </is>
      </c>
      <c r="T121" s="9" t="inlineStr">
        <is>
          <t>罗平县农业农村局</t>
        </is>
      </c>
      <c r="U121" s="9" t="inlineStr">
        <is>
          <t>长底布依族乡人民政府</t>
        </is>
      </c>
      <c r="V121" s="9" t="n">
        <v>2026</v>
      </c>
      <c r="W121" s="9" t="n">
        <v>2026.03</v>
      </c>
      <c r="X121" s="9" t="n">
        <v>2026.12</v>
      </c>
      <c r="Y121" s="9" t="n"/>
    </row>
    <row r="122" ht="96" customHeight="1" s="1">
      <c r="A122" s="9" t="n">
        <v>114</v>
      </c>
      <c r="B122" s="9" t="inlineStr">
        <is>
          <t>乡村建设行动</t>
        </is>
      </c>
      <c r="C122" s="9" t="inlineStr">
        <is>
          <t>农村基础设施（含产业配套基础设施）</t>
        </is>
      </c>
      <c r="D122" s="9" t="inlineStr">
        <is>
          <t>其他</t>
        </is>
      </c>
      <c r="E122" s="9" t="inlineStr">
        <is>
          <t>钟山乡狗街居委会落多克村农田基础设施建设项目</t>
        </is>
      </c>
      <c r="F122" s="9" t="inlineStr">
        <is>
          <t>钟山乡</t>
        </is>
      </c>
      <c r="G122" s="9" t="inlineStr">
        <is>
          <t>狗街</t>
        </is>
      </c>
      <c r="H122" s="9" t="inlineStr">
        <is>
          <t>新建</t>
        </is>
      </c>
      <c r="I122" s="9" t="inlineStr">
        <is>
          <t>落多克村洼子地新建防洪沟渠1150米，其中：第一条700米，宽2米，高1.5米；第二条450米，宽1.4米，高1,2米；预计投入72万元。</t>
        </is>
      </c>
      <c r="J122" s="9" t="n">
        <v>72</v>
      </c>
      <c r="K122" s="9" t="n">
        <v>72</v>
      </c>
      <c r="L122" s="9" t="n"/>
      <c r="M122" s="9" t="n"/>
      <c r="N122" s="9" t="inlineStr">
        <is>
          <t>通过项目建设解决农田水淹问题，带动村民发展产业的积极性，促进农村经济，项目建成后产权归狗街居委会，预计项目受益群众203户917人。</t>
        </is>
      </c>
      <c r="O122" s="9" t="n"/>
      <c r="P122" s="9" t="n">
        <v>917</v>
      </c>
      <c r="Q122" s="9" t="inlineStr">
        <is>
          <t>否</t>
        </is>
      </c>
      <c r="R122" s="9" t="inlineStr">
        <is>
          <t>否</t>
        </is>
      </c>
      <c r="S122" s="9" t="inlineStr">
        <is>
          <t>否</t>
        </is>
      </c>
      <c r="T122" s="9" t="inlineStr">
        <is>
          <t>罗平县农业农村局</t>
        </is>
      </c>
      <c r="U122" s="9" t="inlineStr">
        <is>
          <t>钟山乡人民政府</t>
        </is>
      </c>
      <c r="V122" s="9" t="inlineStr">
        <is>
          <t>是</t>
        </is>
      </c>
      <c r="W122" s="9" t="n">
        <v>2026.3</v>
      </c>
      <c r="X122" s="9" t="n">
        <v>2026.12</v>
      </c>
      <c r="Y122" s="9" t="n"/>
    </row>
    <row r="123" ht="72" customHeight="1" s="1">
      <c r="A123" s="9" t="n">
        <v>115</v>
      </c>
      <c r="B123" s="9" t="inlineStr">
        <is>
          <t>乡村建设行动</t>
        </is>
      </c>
      <c r="C123" s="9" t="inlineStr">
        <is>
          <t>农村基础设施（含产业配套基础设施）</t>
        </is>
      </c>
      <c r="D123" s="9" t="inlineStr">
        <is>
          <t>农村道路建设</t>
        </is>
      </c>
      <c r="E123" s="9" t="inlineStr">
        <is>
          <t>钟山乡细戈村委会阿立舍村内道路硬化项目</t>
        </is>
      </c>
      <c r="F123" s="9" t="inlineStr">
        <is>
          <t>钟山乡</t>
        </is>
      </c>
      <c r="G123" s="9" t="inlineStr">
        <is>
          <t>细戈</t>
        </is>
      </c>
      <c r="H123" s="9" t="inlineStr">
        <is>
          <t>新建</t>
        </is>
      </c>
      <c r="I123" s="9" t="inlineStr">
        <is>
          <t>对阿立舍村内6条主线22条支线岔路组成的1200米村内道路进行改造硬化；维修更换村内公共照明设施40盏。</t>
        </is>
      </c>
      <c r="J123" s="9" t="n">
        <v>45</v>
      </c>
      <c r="K123" s="9" t="n">
        <v>45</v>
      </c>
      <c r="L123" s="9" t="n"/>
      <c r="M123" s="9" t="n"/>
      <c r="N123" s="9" t="inlineStr">
        <is>
          <t>通过建设村内硬化路1200米，解决群众生产生活出行问题，受益人口数200人以上，项目建成后产权归细戈村委会。</t>
        </is>
      </c>
      <c r="O123" s="9" t="n"/>
      <c r="P123" s="9" t="n">
        <v>280</v>
      </c>
      <c r="Q123" s="9" t="inlineStr">
        <is>
          <t>否</t>
        </is>
      </c>
      <c r="R123" s="9" t="inlineStr">
        <is>
          <t>否</t>
        </is>
      </c>
      <c r="S123" s="9" t="inlineStr">
        <is>
          <t>否</t>
        </is>
      </c>
      <c r="T123" s="9" t="inlineStr">
        <is>
          <t>罗平县民宗局</t>
        </is>
      </c>
      <c r="U123" s="9" t="inlineStr">
        <is>
          <t>钟山乡人民政府</t>
        </is>
      </c>
      <c r="V123" s="9" t="inlineStr">
        <is>
          <t>是</t>
        </is>
      </c>
      <c r="W123" s="9" t="n">
        <v>2026.3</v>
      </c>
      <c r="X123" s="9" t="n">
        <v>2026.12</v>
      </c>
      <c r="Y123" s="9" t="n"/>
    </row>
    <row r="124" ht="409.5" customHeight="1" s="1">
      <c r="A124" s="9" t="n">
        <v>116</v>
      </c>
      <c r="B124" s="9" t="inlineStr">
        <is>
          <t>乡村建设行动</t>
        </is>
      </c>
      <c r="C124" s="9" t="inlineStr">
        <is>
          <t>农村基础设施
（含产业配套基础设施）</t>
        </is>
      </c>
      <c r="D124" s="9" t="inlineStr">
        <is>
          <t>其他</t>
        </is>
      </c>
      <c r="E124" s="9" t="inlineStr">
        <is>
          <t>钟山乡鲁邑村委会鲁邑村红色文旅融合乡村振兴示范项目</t>
        </is>
      </c>
      <c r="F124" s="9" t="inlineStr">
        <is>
          <t>钟山乡</t>
        </is>
      </c>
      <c r="G124" s="9" t="inlineStr">
        <is>
          <t>鲁邑</t>
        </is>
      </c>
      <c r="H124" s="9" t="inlineStr">
        <is>
          <t>新建</t>
        </is>
      </c>
      <c r="I124" s="9" t="inlineStr">
        <is>
          <t>在钟山乡鲁邑村委会鲁邑村投入800万元实施红色文旅融合乡村振兴建设项目，将鲁邑村打造成集党员干部红色教育、农民实用技术培训、学生思政课体验、红色旅游融合发展为一体的红色文旅融合乡村振兴示范村项目。建设内容：1.利用闲置学校（2013年建设），改造为干部教育和红色文化研学点，改造房屋外立面约3150平方米，电路改造2320平方米，改造教室2间、研讨室6间、24间康养起居室、篮球场2个，安装户外健身康复设施，投入79万元；2.村内行军路铺设沥青路面长2600米、宽均4米，改造村内串户路片石铺设800米，均宽1.5米，投入125万元；3.采取“当地自筹+农户自建+沪滇助力”方式，对核心区农房屋顶、外立面等进行风貌提升改造，实施村庄功能提升约15000平方米，投入180万元；4.建设红色文化体验区。利用村集体、供销社及村民闲置房屋建设红色展播厅280平方米，红色文化传习馆150平方米，拥军驿站600平方米，村史馆100平方米，投入150万元；5.边纵行军路提质改造5公里，投入30万元；6.利用林下空间，新建林下军事拓展训练区，占地10亩，投入56万元；7.打造红色集市，长340米,提升改造水池、水沟及村内道路两侧，植入红色文化元素,投入100万元；8.新建公厕一座,投入30万元。9.村内红色氛围营造，红色元素氛围灯、边纵标语、墙体红色文化、小菜园小花园等，投入50万元。项目建成后产权归属鲁邑村集体所有，与钟山红色文化旅游有限公司合作，签订合作协议，由钟山红色文化旅游有限公司具体负责运营，预计每年开展各类教育培训120余期，带动当地农户发展红旅融合旅居产业和就近就业。收益主要用于巩固拓展脱贫攻坚成果，增加脱贫群众收入，壮大村集体经济。预计惠及鲁邑村委会农户户数633户2588人，其中脱贫户及三类监测对象75户304人。</t>
        </is>
      </c>
      <c r="J124" s="9" t="n">
        <v>300</v>
      </c>
      <c r="K124" s="9" t="n"/>
      <c r="L124" s="9" t="n"/>
      <c r="M124" s="9" t="n">
        <v>300</v>
      </c>
      <c r="N124" s="9" t="inlineStr">
        <is>
          <t>项目建成后产权归属鲁邑村集体所有，改善村内生产生活条件，支持发展乡村文旅产业，与钟山红色文化旅游有限公司合作，签订合作协议，由钟山红色文化旅游有限公司具体负责运营，预计每年开展各类教育培训120余期，带动当地农户发展红旅融合旅居产业和就近就业。收益主要用于巩固拓展脱贫攻坚成果，增加脱贫群众收入，壮大村集体经济。预计惠及鲁邑村委会农户户数633户2588人，其中脱贫户及三类监测对象75户304人。</t>
        </is>
      </c>
      <c r="O124" s="9" t="n"/>
      <c r="P124" s="9" t="n">
        <v>1121</v>
      </c>
      <c r="Q124" s="9" t="inlineStr">
        <is>
          <t>否</t>
        </is>
      </c>
      <c r="R124" s="9" t="inlineStr">
        <is>
          <t>否</t>
        </is>
      </c>
      <c r="S124" s="9" t="inlineStr">
        <is>
          <t>否</t>
        </is>
      </c>
      <c r="T124" s="9" t="inlineStr">
        <is>
          <t>罗平县农业农村局</t>
        </is>
      </c>
      <c r="U124" s="9" t="inlineStr">
        <is>
          <t>钟山乡人民政府</t>
        </is>
      </c>
      <c r="V124" s="9" t="inlineStr">
        <is>
          <t>是</t>
        </is>
      </c>
      <c r="W124" s="9" t="n">
        <v>2026.1</v>
      </c>
      <c r="X124" s="9" t="n">
        <v>2026.12</v>
      </c>
      <c r="Y124" s="9" t="inlineStr">
        <is>
          <t>沪滇项目</t>
        </is>
      </c>
    </row>
    <row r="125">
      <c r="A125" s="8" t="inlineStr">
        <is>
          <t>四、易地搬迁后扶项目小计</t>
        </is>
      </c>
      <c r="B125" s="7" t="n"/>
      <c r="C125" s="7" t="n"/>
      <c r="D125" s="7" t="n"/>
      <c r="E125" s="7" t="n"/>
      <c r="F125" s="7" t="n"/>
      <c r="G125" s="7" t="n"/>
      <c r="H125" s="7" t="n"/>
      <c r="I125" s="22" t="n"/>
      <c r="J125" s="590">
        <f>J126</f>
        <v/>
      </c>
      <c r="K125" s="590">
        <f>K126</f>
        <v/>
      </c>
      <c r="L125" s="590" t="n"/>
      <c r="M125" s="590" t="n"/>
      <c r="N125" s="6" t="n"/>
      <c r="O125" s="7" t="n"/>
      <c r="P125" s="7" t="n"/>
      <c r="Q125" s="7" t="n"/>
      <c r="R125" s="7" t="n"/>
      <c r="S125" s="7" t="n"/>
      <c r="T125" s="7" t="n"/>
      <c r="U125" s="7" t="n"/>
      <c r="V125" s="7" t="n"/>
      <c r="W125" s="7" t="n"/>
      <c r="X125" s="7" t="n"/>
      <c r="Y125" s="22" t="n"/>
    </row>
    <row r="126" ht="24" customHeight="1" s="1">
      <c r="A126" s="9" t="n">
        <v>117</v>
      </c>
      <c r="B126" s="9" t="inlineStr">
        <is>
          <t>易地搬迁后扶</t>
        </is>
      </c>
      <c r="C126" s="9" t="inlineStr">
        <is>
          <t>易地搬迁后扶</t>
        </is>
      </c>
      <c r="D126" s="9" t="inlineStr">
        <is>
          <t>易地扶贫搬迁贴息</t>
        </is>
      </c>
      <c r="E126" s="9" t="inlineStr">
        <is>
          <t>易地扶贫搬迁贴息</t>
        </is>
      </c>
      <c r="F126" s="9" t="inlineStr">
        <is>
          <t>全县</t>
        </is>
      </c>
      <c r="G126" s="9" t="n"/>
      <c r="H126" s="9" t="inlineStr">
        <is>
          <t>新建</t>
        </is>
      </c>
      <c r="I126" s="9" t="inlineStr">
        <is>
          <t>易地扶贫搬迁贴息</t>
        </is>
      </c>
      <c r="J126" s="591" t="n">
        <v>53</v>
      </c>
      <c r="K126" s="591" t="n">
        <v>53</v>
      </c>
      <c r="L126" s="591" t="n"/>
      <c r="M126" s="591" t="n"/>
      <c r="N126" s="9" t="inlineStr">
        <is>
          <t>易地扶贫搬迁贴息</t>
        </is>
      </c>
      <c r="O126" s="9" t="n"/>
      <c r="P126" s="9" t="n"/>
      <c r="Q126" s="9" t="inlineStr">
        <is>
          <t>否</t>
        </is>
      </c>
      <c r="R126" s="9" t="inlineStr">
        <is>
          <t>否</t>
        </is>
      </c>
      <c r="S126" s="9" t="inlineStr">
        <is>
          <t>是</t>
        </is>
      </c>
      <c r="T126" s="9" t="inlineStr">
        <is>
          <t>罗平县财政局</t>
        </is>
      </c>
      <c r="U126" s="9" t="inlineStr">
        <is>
          <t>罗平县财政局</t>
        </is>
      </c>
      <c r="V126" s="9" t="inlineStr">
        <is>
          <t>是</t>
        </is>
      </c>
      <c r="W126" s="9" t="n">
        <v>2026.1</v>
      </c>
      <c r="X126" s="9" t="n">
        <v>2026.12</v>
      </c>
      <c r="Y126" s="9" t="n"/>
    </row>
    <row r="127">
      <c r="A127" s="8" t="inlineStr">
        <is>
          <t>五、巩固三保障成果项目小计</t>
        </is>
      </c>
      <c r="B127" s="7" t="n"/>
      <c r="C127" s="7" t="n"/>
      <c r="D127" s="7" t="n"/>
      <c r="E127" s="7" t="n"/>
      <c r="F127" s="7" t="n"/>
      <c r="G127" s="7" t="n"/>
      <c r="H127" s="7" t="n"/>
      <c r="I127" s="22" t="n"/>
      <c r="J127" s="590">
        <f>J128</f>
        <v/>
      </c>
      <c r="K127" s="590">
        <f>K128</f>
        <v/>
      </c>
      <c r="L127" s="590" t="n"/>
      <c r="M127" s="590" t="n"/>
      <c r="N127" s="6" t="n"/>
      <c r="O127" s="7" t="n"/>
      <c r="P127" s="7" t="n"/>
      <c r="Q127" s="7" t="n"/>
      <c r="R127" s="7" t="n"/>
      <c r="S127" s="7" t="n"/>
      <c r="T127" s="7" t="n"/>
      <c r="U127" s="7" t="n"/>
      <c r="V127" s="7" t="n"/>
      <c r="W127" s="7" t="n"/>
      <c r="X127" s="7" t="n"/>
      <c r="Y127" s="22" t="n"/>
    </row>
    <row r="128" ht="144" customHeight="1" s="1">
      <c r="A128" s="9" t="n">
        <v>118</v>
      </c>
      <c r="B128" s="9" t="inlineStr">
        <is>
          <t>巩固三保障成果</t>
        </is>
      </c>
      <c r="C128" s="9" t="inlineStr">
        <is>
          <t>教育</t>
        </is>
      </c>
      <c r="D128" s="9" t="inlineStr">
        <is>
          <t>享受“雨露计划”职业教育补助</t>
        </is>
      </c>
      <c r="E128" s="9" t="inlineStr">
        <is>
          <t>雨露计划项目</t>
        </is>
      </c>
      <c r="F128" s="9" t="inlineStr">
        <is>
          <t>全县</t>
        </is>
      </c>
      <c r="G128" s="9" t="n"/>
      <c r="H128" s="9" t="n"/>
      <c r="I128" s="9" t="inlineStr">
        <is>
          <t>用于2024年和2025年符合对象学生生活补助。补助对象为：脱贫家庭（含监测对象家庭）中在校接受中、高等职业教育，具有正式学籍的新成长劳动力。接受全日制普通大专、高职院校、技师学院、职业本科院校等高等职业教育的补助标准为5000元/人/年（2500元/人/学期），接受全日制普通中专、技工院校中等职业教育的补助标准为4000元/人/年（2000元/人/学期），接受全日制职业高中中等职业教育的补助标准为3000元/人/年（1500元/人/学期）。</t>
        </is>
      </c>
      <c r="J128" s="591" t="n">
        <v>300</v>
      </c>
      <c r="K128" s="591" t="n">
        <v>300</v>
      </c>
      <c r="L128" s="591" t="n"/>
      <c r="M128" s="591" t="n"/>
      <c r="N128" s="9" t="n"/>
      <c r="O128" s="9" t="n"/>
      <c r="P128" s="9" t="n">
        <v>1500</v>
      </c>
      <c r="Q128" s="9" t="inlineStr">
        <is>
          <t>是</t>
        </is>
      </c>
      <c r="R128" s="9" t="inlineStr">
        <is>
          <t>否</t>
        </is>
      </c>
      <c r="S128" s="9" t="inlineStr">
        <is>
          <t>否</t>
        </is>
      </c>
      <c r="T128" s="9" t="inlineStr">
        <is>
          <t>罗平县农业农村局</t>
        </is>
      </c>
      <c r="U128" s="9" t="inlineStr">
        <is>
          <t>罗平县农业农村局</t>
        </is>
      </c>
      <c r="V128" s="9" t="inlineStr">
        <is>
          <t>是</t>
        </is>
      </c>
      <c r="W128" s="9" t="n">
        <v>2026.1</v>
      </c>
      <c r="X128" s="9" t="n">
        <v>2026.12</v>
      </c>
      <c r="Y128" s="9" t="n"/>
    </row>
    <row r="129">
      <c r="A129" s="8" t="inlineStr">
        <is>
          <t>六、乡村治理和精神文明建设项目小计</t>
        </is>
      </c>
      <c r="B129" s="7" t="n"/>
      <c r="C129" s="7" t="n"/>
      <c r="D129" s="7" t="n"/>
      <c r="E129" s="7" t="n"/>
      <c r="F129" s="7" t="n"/>
      <c r="G129" s="7" t="n"/>
      <c r="H129" s="7" t="n"/>
      <c r="I129" s="22" t="n"/>
      <c r="J129" s="590" t="n"/>
      <c r="K129" s="590" t="n"/>
      <c r="L129" s="590" t="n"/>
      <c r="M129" s="590" t="n"/>
      <c r="N129" s="6" t="n"/>
      <c r="O129" s="7" t="n"/>
      <c r="P129" s="7" t="n"/>
      <c r="Q129" s="7" t="n"/>
      <c r="R129" s="7" t="n"/>
      <c r="S129" s="7" t="n"/>
      <c r="T129" s="7" t="n"/>
      <c r="U129" s="7" t="n"/>
      <c r="V129" s="7" t="n"/>
      <c r="W129" s="7" t="n"/>
      <c r="X129" s="7" t="n"/>
      <c r="Y129" s="22" t="n"/>
    </row>
    <row r="130">
      <c r="A130" s="8" t="inlineStr">
        <is>
          <t>七、项目管理费小计</t>
        </is>
      </c>
      <c r="B130" s="7" t="n"/>
      <c r="C130" s="7" t="n"/>
      <c r="D130" s="7" t="n"/>
      <c r="E130" s="7" t="n"/>
      <c r="F130" s="7" t="n"/>
      <c r="G130" s="7" t="n"/>
      <c r="H130" s="7" t="n"/>
      <c r="I130" s="22" t="n"/>
      <c r="J130" s="590">
        <f>J131</f>
        <v/>
      </c>
      <c r="K130" s="590">
        <f>K131</f>
        <v/>
      </c>
      <c r="L130" s="590">
        <f>L131</f>
        <v/>
      </c>
      <c r="M130" s="590" t="n"/>
      <c r="N130" s="6" t="n"/>
      <c r="O130" s="7" t="n"/>
      <c r="P130" s="7" t="n"/>
      <c r="Q130" s="7" t="n"/>
      <c r="R130" s="7" t="n"/>
      <c r="S130" s="7" t="n"/>
      <c r="T130" s="7" t="n"/>
      <c r="U130" s="7" t="n"/>
      <c r="V130" s="7" t="n"/>
      <c r="W130" s="7" t="n"/>
      <c r="X130" s="7" t="n"/>
      <c r="Y130" s="22" t="n"/>
    </row>
    <row r="131" ht="60" customHeight="1" s="1">
      <c r="A131" s="9" t="n">
        <v>119</v>
      </c>
      <c r="B131" s="9" t="inlineStr">
        <is>
          <t>项目管理费</t>
        </is>
      </c>
      <c r="C131" s="9" t="inlineStr">
        <is>
          <t>项目管理费</t>
        </is>
      </c>
      <c r="D131" s="9" t="inlineStr">
        <is>
          <t>项目管理费</t>
        </is>
      </c>
      <c r="E131" s="9" t="inlineStr">
        <is>
          <t>项目管理费</t>
        </is>
      </c>
      <c r="F131" s="9" t="inlineStr">
        <is>
          <t>全县</t>
        </is>
      </c>
      <c r="G131" s="9" t="n"/>
      <c r="H131" s="9" t="n"/>
      <c r="I131" s="9" t="inlineStr">
        <is>
          <t>对全县2026年所有衔接资金项目进行跟踪管理。</t>
        </is>
      </c>
      <c r="J131" s="591" t="n">
        <v>100</v>
      </c>
      <c r="K131" s="591" t="n">
        <v>60</v>
      </c>
      <c r="L131" s="591" t="n">
        <v>40</v>
      </c>
      <c r="M131" s="591" t="n"/>
      <c r="N131" s="9" t="inlineStr">
        <is>
          <t>通过对项目跟踪监管，使衔接资金使用效益发挥最大化。</t>
        </is>
      </c>
      <c r="O131" s="9" t="inlineStr">
        <is>
          <t>通过对项目跟踪监管，使衔接资金使用效益发挥最大化。</t>
        </is>
      </c>
      <c r="P131" s="9" t="n"/>
      <c r="Q131" s="9" t="inlineStr">
        <is>
          <t>否</t>
        </is>
      </c>
      <c r="R131" s="9" t="inlineStr">
        <is>
          <t>否</t>
        </is>
      </c>
      <c r="S131" s="9" t="inlineStr">
        <is>
          <t>否</t>
        </is>
      </c>
      <c r="T131" s="9" t="inlineStr">
        <is>
          <t>罗平县农业农村局</t>
        </is>
      </c>
      <c r="U131" s="9" t="inlineStr">
        <is>
          <t>罗平县农业农村局</t>
        </is>
      </c>
      <c r="V131" s="9" t="inlineStr">
        <is>
          <t>是</t>
        </is>
      </c>
      <c r="W131" s="9" t="n">
        <v>2026.1</v>
      </c>
      <c r="X131" s="9" t="n">
        <v>2026.12</v>
      </c>
      <c r="Y131" s="9" t="n"/>
    </row>
    <row r="132">
      <c r="A132" s="8" t="inlineStr">
        <is>
          <t>八、其他项目小计</t>
        </is>
      </c>
      <c r="B132" s="7" t="n"/>
      <c r="C132" s="7" t="n"/>
      <c r="D132" s="7" t="n"/>
      <c r="E132" s="7" t="n"/>
      <c r="F132" s="7" t="n"/>
      <c r="G132" s="7" t="n"/>
      <c r="H132" s="7" t="n"/>
      <c r="I132" s="22" t="n"/>
      <c r="J132" s="590">
        <f>J133</f>
        <v/>
      </c>
      <c r="K132" s="590">
        <f>K133</f>
        <v/>
      </c>
      <c r="L132" s="590">
        <f>L133</f>
        <v/>
      </c>
      <c r="M132" s="590">
        <f>M133</f>
        <v/>
      </c>
      <c r="N132" s="6" t="n"/>
      <c r="O132" s="7" t="n"/>
      <c r="P132" s="7" t="n"/>
      <c r="Q132" s="7" t="n"/>
      <c r="R132" s="7" t="n"/>
      <c r="S132" s="7" t="n"/>
      <c r="T132" s="7" t="n"/>
      <c r="U132" s="7" t="n"/>
      <c r="V132" s="7" t="n"/>
      <c r="W132" s="7" t="n"/>
      <c r="X132" s="7" t="n"/>
      <c r="Y132" s="22" t="n"/>
    </row>
    <row r="133" ht="372" customHeight="1" s="1">
      <c r="A133" s="72" t="n">
        <v>120</v>
      </c>
      <c r="B133" s="371" t="inlineStr">
        <is>
          <t>其他</t>
        </is>
      </c>
      <c r="C133" s="371" t="inlineStr">
        <is>
          <t>其他</t>
        </is>
      </c>
      <c r="D133" s="371" t="inlineStr">
        <is>
          <t>少数民族特色村寨建设项目</t>
        </is>
      </c>
      <c r="E133" s="371" t="inlineStr">
        <is>
          <t>鲁布革布依族苗族乡中寨村民族特色村寨旅游提升项目</t>
        </is>
      </c>
      <c r="F133" s="371" t="inlineStr">
        <is>
          <t>鲁布革乡</t>
        </is>
      </c>
      <c r="G133" s="371" t="inlineStr">
        <is>
          <t>舌坡居委会中寨村</t>
        </is>
      </c>
      <c r="H133" s="371" t="inlineStr">
        <is>
          <t>新建</t>
        </is>
      </c>
      <c r="I133" s="372" t="inlineStr">
        <is>
          <t>1.中寨村基础设施提升，排水沟建设2公里，村风村貌提升，村内基层设施完善，需投入资金约50万元；2.对热区水果（干果）进行提质改造（50亩）土地整治，产业道路建设2公里；改造打造标准化民族特色旅居用房10间，提升改造民族特色餐饮1家，需资金约100万；3.三江口水面安全防护护栏建设150米，安全巡察通道500余平方米，需要资金50万。</t>
        </is>
      </c>
      <c r="J133" s="372" t="n">
        <v>100</v>
      </c>
      <c r="K133" s="372" t="n"/>
      <c r="L133" s="373" t="n"/>
      <c r="M133" s="373" t="n">
        <v>100</v>
      </c>
      <c r="N133" s="371" t="inlineStr">
        <is>
          <t>通过完善中寨村的基础设施以及旅居配套设施的提升建设，提升对游客吸引能力，健全旅居文化建设。通过热区水果（干果）提质改造后能够更好地带动客流，加之中寨村地处三江汇流，壮观景象能更好的吸引游客到来，完善安全防护栏及安全巡察通道的建设能够进一步提高安全防护能力。推动了村集体经济发展，明确收益优先用于脱贫户及三类对象的产业发展补助，形成了可持续的帮扶机制。直接带动中寨村37户171人实现靠农文旅融合发展增收，有效拓宽了群众增收渠道。扎实巩固了脱贫攻坚成果与乡村振兴实现有效衔接，切实提升了群众的生活水平、满意度与获得感，为铸牢中华民族共同体意识奠定坚实基础。</t>
        </is>
      </c>
      <c r="O133" s="372" t="inlineStr">
        <is>
          <t xml:space="preserve"> 通过鲁布革布依族苗族乡中寨村民族特色村寨旅游提升项目建设，直接带动中寨村37户171人实现靠农文旅融合发展增收，有效拓宽了群众增收渠道。</t>
        </is>
      </c>
      <c r="P133" s="372" t="n">
        <v>171</v>
      </c>
      <c r="Q133" s="371" t="inlineStr">
        <is>
          <t>鲁布革布依族苗族乡人民政府</t>
        </is>
      </c>
      <c r="R133" s="371" t="inlineStr">
        <is>
          <t>否</t>
        </is>
      </c>
      <c r="S133" s="371" t="inlineStr">
        <is>
          <t>否</t>
        </is>
      </c>
      <c r="T133" s="371" t="inlineStr">
        <is>
          <t>罗平县民宗局</t>
        </is>
      </c>
      <c r="U133" s="371" t="inlineStr">
        <is>
          <t>鲁布革乡人民政府</t>
        </is>
      </c>
      <c r="V133" s="371" t="inlineStr">
        <is>
          <t>是</t>
        </is>
      </c>
      <c r="W133" s="372" t="n">
        <v>2026.1</v>
      </c>
      <c r="X133" s="372" t="n">
        <v>2026.12</v>
      </c>
      <c r="Y133" s="9" t="inlineStr">
        <is>
          <t>沪滇项目</t>
        </is>
      </c>
    </row>
  </sheetData>
  <mergeCells count="44">
    <mergeCell ref="N72:Y72"/>
    <mergeCell ref="N130:Y130"/>
    <mergeCell ref="A2:A4"/>
    <mergeCell ref="C2:C4"/>
    <mergeCell ref="T2:T4"/>
    <mergeCell ref="K3:L3"/>
    <mergeCell ref="F3:F4"/>
    <mergeCell ref="W2:W4"/>
    <mergeCell ref="N127:Y127"/>
    <mergeCell ref="O2:O4"/>
    <mergeCell ref="J2:M2"/>
    <mergeCell ref="Q2:Q4"/>
    <mergeCell ref="A129:I129"/>
    <mergeCell ref="A5:I5"/>
    <mergeCell ref="N132:Y132"/>
    <mergeCell ref="G3:G4"/>
    <mergeCell ref="M3:M4"/>
    <mergeCell ref="V2:V4"/>
    <mergeCell ref="R2:R4"/>
    <mergeCell ref="X2:X4"/>
    <mergeCell ref="N69:Y69"/>
    <mergeCell ref="A125:I125"/>
    <mergeCell ref="A72:I72"/>
    <mergeCell ref="I2:I4"/>
    <mergeCell ref="F2:G2"/>
    <mergeCell ref="U2:U4"/>
    <mergeCell ref="N6:Y6"/>
    <mergeCell ref="A1:Y1"/>
    <mergeCell ref="A127:I127"/>
    <mergeCell ref="J3:J4"/>
    <mergeCell ref="B2:B4"/>
    <mergeCell ref="S2:S4"/>
    <mergeCell ref="D2:D4"/>
    <mergeCell ref="A130:I130"/>
    <mergeCell ref="P2:P4"/>
    <mergeCell ref="N129:Y129"/>
    <mergeCell ref="A132:I132"/>
    <mergeCell ref="H2:H4"/>
    <mergeCell ref="N2:N4"/>
    <mergeCell ref="Y2:Y4"/>
    <mergeCell ref="A6:I6"/>
    <mergeCell ref="A69:I69"/>
    <mergeCell ref="E2:E4"/>
    <mergeCell ref="N125:Y125"/>
  </mergeCells>
  <pageMargins left="0.75" right="0.75" top="1" bottom="1" header="0.5" footer="0.5"/>
  <pageSetup orientation="portrait" paperSize="9"/>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Y126"/>
  <sheetViews>
    <sheetView workbookViewId="0">
      <selection activeCell="I7" sqref="I7"/>
    </sheetView>
  </sheetViews>
  <sheetFormatPr baseColWidth="8" defaultColWidth="9" defaultRowHeight="13.5"/>
  <cols>
    <col width="22.75" customWidth="1" style="1" min="9" max="9"/>
    <col width="27.25" customWidth="1" style="1" min="14" max="14"/>
    <col width="27.5" customWidth="1" style="1" min="15" max="15"/>
  </cols>
  <sheetData>
    <row r="1" ht="56" customHeight="1" s="1">
      <c r="A1" s="279" t="inlineStr">
        <is>
          <t>陆良县2026年度巩固拓展脱贫攻坚成果和乡村振兴项目库申报表</t>
        </is>
      </c>
    </row>
    <row r="2" ht="15" customHeight="1" s="1">
      <c r="A2" s="280" t="inlineStr">
        <is>
          <t>序号</t>
        </is>
      </c>
      <c r="B2" s="280" t="inlineStr">
        <is>
          <t>项目类型</t>
        </is>
      </c>
      <c r="C2" s="280" t="inlineStr">
        <is>
          <t>二级项目类型</t>
        </is>
      </c>
      <c r="D2" s="280" t="inlineStr">
        <is>
          <t>项目子类型</t>
        </is>
      </c>
      <c r="E2" s="286" t="inlineStr">
        <is>
          <t>项目名称</t>
        </is>
      </c>
      <c r="F2" s="280" t="inlineStr">
        <is>
          <t>项目地点</t>
        </is>
      </c>
      <c r="G2" s="22" t="n"/>
      <c r="H2" s="280" t="inlineStr">
        <is>
          <t>建设
性质</t>
        </is>
      </c>
      <c r="I2" s="280" t="inlineStr">
        <is>
          <t>项目概要及建设主要内容</t>
        </is>
      </c>
      <c r="J2" s="280" t="inlineStr">
        <is>
          <t>项目概算总投资（万元）</t>
        </is>
      </c>
      <c r="K2" s="7" t="n"/>
      <c r="L2" s="7" t="n"/>
      <c r="M2" s="22" t="n"/>
      <c r="N2" s="280" t="inlineStr">
        <is>
          <t>项目绩效目标
（总体目标）</t>
        </is>
      </c>
      <c r="O2" s="280" t="inlineStr">
        <is>
          <t>联农带农机制</t>
        </is>
      </c>
      <c r="P2" s="280" t="inlineStr">
        <is>
          <t>预计受益人数</t>
        </is>
      </c>
      <c r="Q2" s="280" t="inlineStr">
        <is>
          <t>是否到户项目</t>
        </is>
      </c>
      <c r="R2" s="280" t="inlineStr">
        <is>
          <t>是否易地搬迁后扶项目</t>
        </is>
      </c>
      <c r="S2" s="280" t="inlineStr">
        <is>
          <t>是否劳动密集型产业</t>
        </is>
      </c>
      <c r="T2" s="280" t="inlineStr">
        <is>
          <t>项目主管部门</t>
        </is>
      </c>
      <c r="U2" s="280" t="inlineStr">
        <is>
          <t>项目实施单位</t>
        </is>
      </c>
      <c r="V2" s="280" t="inlineStr">
        <is>
          <t>是否纳入年度实施计划</t>
        </is>
      </c>
      <c r="W2" s="280" t="inlineStr">
        <is>
          <t>项目计划开工时间</t>
        </is>
      </c>
      <c r="X2" s="280" t="inlineStr">
        <is>
          <t>项目计划完工时间</t>
        </is>
      </c>
      <c r="Y2" s="280" t="inlineStr">
        <is>
          <t>备注</t>
        </is>
      </c>
    </row>
    <row r="3" ht="15" customHeight="1" s="1">
      <c r="A3" s="4" t="n"/>
      <c r="B3" s="4" t="n"/>
      <c r="C3" s="4" t="n"/>
      <c r="D3" s="4" t="n"/>
      <c r="E3" s="4" t="n"/>
      <c r="F3" s="280" t="inlineStr">
        <is>
          <t>乡（镇）</t>
        </is>
      </c>
      <c r="G3" s="280" t="inlineStr">
        <is>
          <t>村（社区）</t>
        </is>
      </c>
      <c r="H3" s="4" t="n"/>
      <c r="I3" s="4" t="n"/>
      <c r="J3" s="280" t="inlineStr">
        <is>
          <t>小计</t>
        </is>
      </c>
      <c r="K3" s="280" t="inlineStr">
        <is>
          <t>财政衔接资金</t>
        </is>
      </c>
      <c r="L3" s="22" t="n"/>
      <c r="M3" s="280" t="inlineStr">
        <is>
          <t>其他
资金</t>
        </is>
      </c>
      <c r="N3" s="4" t="n"/>
      <c r="O3" s="4" t="n"/>
      <c r="P3" s="4" t="n"/>
      <c r="Q3" s="4" t="n"/>
      <c r="R3" s="4" t="n"/>
      <c r="S3" s="4" t="n"/>
      <c r="T3" s="4" t="n"/>
      <c r="U3" s="4" t="n"/>
      <c r="V3" s="4" t="n"/>
      <c r="W3" s="4" t="n"/>
      <c r="X3" s="4" t="n"/>
      <c r="Y3" s="4" t="n"/>
    </row>
    <row r="4" ht="28.5" customHeight="1" s="1">
      <c r="A4" s="5" t="n"/>
      <c r="B4" s="5" t="n"/>
      <c r="C4" s="5" t="n"/>
      <c r="D4" s="5" t="n"/>
      <c r="E4" s="5" t="n"/>
      <c r="F4" s="5" t="n"/>
      <c r="G4" s="5" t="n"/>
      <c r="H4" s="5" t="n"/>
      <c r="I4" s="5" t="n"/>
      <c r="J4" s="5" t="n"/>
      <c r="K4" s="280" t="inlineStr">
        <is>
          <t>中央
资金</t>
        </is>
      </c>
      <c r="L4" s="280" t="inlineStr">
        <is>
          <t>省级
资金</t>
        </is>
      </c>
      <c r="M4" s="5" t="n"/>
      <c r="N4" s="5" t="n"/>
      <c r="O4" s="5" t="n"/>
      <c r="P4" s="5" t="n"/>
      <c r="Q4" s="5" t="n"/>
      <c r="R4" s="5" t="n"/>
      <c r="S4" s="5" t="n"/>
      <c r="T4" s="5" t="n"/>
      <c r="U4" s="5" t="n"/>
      <c r="V4" s="5" t="n"/>
      <c r="W4" s="5" t="n"/>
      <c r="X4" s="5" t="n"/>
      <c r="Y4" s="5" t="n"/>
    </row>
    <row r="5">
      <c r="A5" s="260" t="inlineStr">
        <is>
          <t>合计</t>
        </is>
      </c>
      <c r="B5" s="7" t="n"/>
      <c r="C5" s="7" t="n"/>
      <c r="D5" s="7" t="n"/>
      <c r="E5" s="7" t="n"/>
      <c r="F5" s="7" t="n"/>
      <c r="G5" s="7" t="n"/>
      <c r="H5" s="7" t="n"/>
      <c r="I5" s="22" t="n"/>
      <c r="J5" s="260">
        <f>J6+J64+J69+J117+J119+J122+J124+J126</f>
        <v/>
      </c>
      <c r="K5" s="260">
        <f>K6+K64+K69+K117+K119+K122+K124+K126</f>
        <v/>
      </c>
      <c r="L5" s="260">
        <f>L6+L64+L69+L117+L119+L122+L124+L126</f>
        <v/>
      </c>
      <c r="M5" s="260">
        <f>M6+M64+M69+M117+M119+M122+M124+M126</f>
        <v/>
      </c>
      <c r="N5" s="312" t="n"/>
      <c r="O5" s="313" t="n"/>
      <c r="P5" s="313" t="n"/>
      <c r="Q5" s="313" t="n"/>
      <c r="R5" s="313" t="n"/>
      <c r="S5" s="313" t="n"/>
      <c r="T5" s="313" t="n"/>
      <c r="U5" s="313" t="n"/>
      <c r="V5" s="320" t="n"/>
      <c r="W5" s="313" t="n"/>
      <c r="X5" s="313" t="n"/>
      <c r="Y5" s="296" t="n"/>
    </row>
    <row r="6">
      <c r="A6" s="281" t="inlineStr">
        <is>
          <t>一、产业项目小计</t>
        </is>
      </c>
      <c r="B6" s="7" t="n"/>
      <c r="C6" s="7" t="n"/>
      <c r="D6" s="7" t="n"/>
      <c r="E6" s="7" t="n"/>
      <c r="F6" s="7" t="n"/>
      <c r="G6" s="7" t="n"/>
      <c r="H6" s="7" t="n"/>
      <c r="I6" s="22" t="n"/>
      <c r="J6" s="260">
        <f>SUM(J7:J63)</f>
        <v/>
      </c>
      <c r="K6" s="260">
        <f>SUM(K7:K63)</f>
        <v/>
      </c>
      <c r="L6" s="260">
        <f>SUM(L7:L63)</f>
        <v/>
      </c>
      <c r="M6" s="260">
        <f>SUM(M7:M63)</f>
        <v/>
      </c>
      <c r="N6" s="314" t="n"/>
      <c r="O6" s="7" t="n"/>
      <c r="P6" s="7" t="n"/>
      <c r="Q6" s="7" t="n"/>
      <c r="R6" s="7" t="n"/>
      <c r="S6" s="7" t="n"/>
      <c r="T6" s="7" t="n"/>
      <c r="U6" s="7" t="n"/>
      <c r="V6" s="7" t="n"/>
      <c r="W6" s="7" t="n"/>
      <c r="X6" s="7" t="n"/>
      <c r="Y6" s="22" t="n"/>
    </row>
    <row r="7" ht="100.5" customHeight="1" s="1">
      <c r="A7" s="209" t="n">
        <v>1</v>
      </c>
      <c r="B7" s="209" t="inlineStr">
        <is>
          <t>产业发展</t>
        </is>
      </c>
      <c r="C7" s="209" t="inlineStr">
        <is>
          <t>生产项目</t>
        </is>
      </c>
      <c r="D7" s="209" t="inlineStr">
        <is>
          <t>种植业基地</t>
        </is>
      </c>
      <c r="E7" s="209" t="inlineStr">
        <is>
          <t>马军堡社区岳计湾自然村茄果类种植大棚建设项目</t>
        </is>
      </c>
      <c r="F7" s="209" t="inlineStr">
        <is>
          <t>板桥镇</t>
        </is>
      </c>
      <c r="G7" s="209" t="inlineStr">
        <is>
          <t>马军堡社区</t>
        </is>
      </c>
      <c r="H7" s="209" t="inlineStr">
        <is>
          <t>新建</t>
        </is>
      </c>
      <c r="I7" s="212" t="inlineStr">
        <is>
          <t>新建连栋薄膜温室大棚5760平方米；内遮阳系统5760平方米；四周及棚顶覆盖系统5760平方米；四周及棚顶通风系统5760平方米</t>
        </is>
      </c>
      <c r="J7" s="600" t="n">
        <v>117.5</v>
      </c>
      <c r="K7" s="600" t="n">
        <v>110</v>
      </c>
      <c r="L7" s="601" t="n">
        <v>0</v>
      </c>
      <c r="M7" s="600" t="n">
        <v>7.5</v>
      </c>
      <c r="N7" s="212" t="inlineStr">
        <is>
          <t>通过建设茄果类蔬菜种植大棚20亩，提升当地蔬菜种植水平和蔬菜基地供应能力。项目建成后产权归马军堡社区所有，预计项目年收益率为8％，即12万元。带动辖区内农户17户50人（其中脱贫户2户8人，监测对象2户6人），户均增加2500元以上，村集体收入增加12万元。</t>
        </is>
      </c>
      <c r="O7" s="212" t="inlineStr">
        <is>
          <t>1.村集体经济收益的30%差异化分配到脱贫户和监测户及其他低收入人群；2.带动就近就业15人，月工资2500元以上；3.流转土地20亩。</t>
        </is>
      </c>
      <c r="P7" s="209" t="n">
        <v>256</v>
      </c>
      <c r="Q7" s="209" t="inlineStr">
        <is>
          <t>否</t>
        </is>
      </c>
      <c r="R7" s="209" t="inlineStr">
        <is>
          <t>否</t>
        </is>
      </c>
      <c r="S7" s="209" t="inlineStr">
        <is>
          <t>否</t>
        </is>
      </c>
      <c r="T7" s="209" t="inlineStr">
        <is>
          <t>陆良县农业农村局</t>
        </is>
      </c>
      <c r="U7" s="209" t="inlineStr">
        <is>
          <t>马军堡社区</t>
        </is>
      </c>
      <c r="V7" s="209" t="inlineStr">
        <is>
          <t>是</t>
        </is>
      </c>
      <c r="W7" s="602" t="n">
        <v>46082</v>
      </c>
      <c r="X7" s="602" t="n">
        <v>46357</v>
      </c>
      <c r="Y7" s="209" t="n"/>
    </row>
    <row r="8" ht="114" customHeight="1" s="1">
      <c r="A8" s="209" t="n">
        <v>2</v>
      </c>
      <c r="B8" s="209" t="inlineStr">
        <is>
          <t>产业发展</t>
        </is>
      </c>
      <c r="C8" s="209" t="inlineStr">
        <is>
          <t>生产项目</t>
        </is>
      </c>
      <c r="D8" s="209" t="inlineStr">
        <is>
          <t>种植业基地</t>
        </is>
      </c>
      <c r="E8" s="209" t="inlineStr">
        <is>
          <t>长湖村委会新植桑园建设项目</t>
        </is>
      </c>
      <c r="F8" s="209" t="inlineStr">
        <is>
          <t>板桥镇</t>
        </is>
      </c>
      <c r="G8" s="209" t="inlineStr">
        <is>
          <t>长湖村委会</t>
        </is>
      </c>
      <c r="H8" s="209" t="inlineStr">
        <is>
          <t>新建</t>
        </is>
      </c>
      <c r="I8" s="208" t="inlineStr">
        <is>
          <t>新植桑园600亩。项目区规划土地面积740亩，土地使用性质为园地（含已植桑园面积140亩，新植桑园面积600亩）。项目建设内容为：道路硬化5条5500米，宽5米，厚0.2米，工程量5500立方米，C25混凝土，单价400元/立方米，概算资金183万元。</t>
        </is>
      </c>
      <c r="J8" s="600" t="n">
        <v>183</v>
      </c>
      <c r="K8" s="600" t="n">
        <v>150</v>
      </c>
      <c r="L8" s="601" t="n">
        <v>0</v>
      </c>
      <c r="M8" s="600" t="n">
        <v>33</v>
      </c>
      <c r="N8" s="212" t="inlineStr">
        <is>
          <t>通过项目实施，改善蚕桑生产条件，提升农户植桑养蚕生产能力。项目建成后产权归长湖村委会，预计项目收益率7%，年收益12万元。覆盖受益入口441户1543人，其中：脱贫户36户122人，“三类监测对象”7户23人。村集体收入增加12万元。</t>
        </is>
      </c>
      <c r="O8" s="212" t="inlineStr">
        <is>
          <t>1.土地流转740亩；2.带动发展蚕桑产业600亩，可以带动辖区内农户441户1543人，其中：脱贫户36户122人，“三类监测对象”7户23人；3.村集体收益的30%主要用于脱贫人口及三类监测对象、其他低收入人群、困难学生救助等。</t>
        </is>
      </c>
      <c r="P8" s="209" t="n">
        <v>543</v>
      </c>
      <c r="Q8" s="209" t="inlineStr">
        <is>
          <t>否</t>
        </is>
      </c>
      <c r="R8" s="209" t="inlineStr">
        <is>
          <t>否</t>
        </is>
      </c>
      <c r="S8" s="209" t="inlineStr">
        <is>
          <t>否</t>
        </is>
      </c>
      <c r="T8" s="209" t="inlineStr">
        <is>
          <t>陆良县农业农村局</t>
        </is>
      </c>
      <c r="U8" s="209" t="inlineStr">
        <is>
          <t>长湖村委会</t>
        </is>
      </c>
      <c r="V8" s="209" t="inlineStr">
        <is>
          <t>是</t>
        </is>
      </c>
      <c r="W8" s="248" t="n">
        <v>46082</v>
      </c>
      <c r="X8" s="248" t="n">
        <v>46296</v>
      </c>
      <c r="Y8" s="210" t="n"/>
    </row>
    <row r="9" ht="127.5" customHeight="1" s="1">
      <c r="A9" s="209" t="n">
        <v>3</v>
      </c>
      <c r="B9" s="209" t="inlineStr">
        <is>
          <t>产业发展</t>
        </is>
      </c>
      <c r="C9" s="209" t="inlineStr">
        <is>
          <t>生产项目</t>
        </is>
      </c>
      <c r="D9" s="209" t="inlineStr">
        <is>
          <t>种植业基地</t>
        </is>
      </c>
      <c r="E9" s="209" t="inlineStr">
        <is>
          <t>鱼塘村食用菌种植大棚建设项目</t>
        </is>
      </c>
      <c r="F9" s="209" t="inlineStr">
        <is>
          <t>板桥镇</t>
        </is>
      </c>
      <c r="G9" s="209" t="inlineStr">
        <is>
          <t>鱼塘
村委会</t>
        </is>
      </c>
      <c r="H9" s="209" t="inlineStr">
        <is>
          <t>新建</t>
        </is>
      </c>
      <c r="I9" s="208" t="inlineStr">
        <is>
          <t>新建钢架薄膜温室大棚20栋8000平方米，综合单价95元/平方米；安装喷雾加湿系统8000平方米综合单价9.8元/平方米；安装食用菌菌种包生产流水线1套，综合单价39.5万元/套；生产性用房400平方米，综合单价524元/平方米；废菌袋利用加工车间400平方米，综合单价524元/平方米。</t>
        </is>
      </c>
      <c r="J9" s="600" t="n">
        <v>165.26</v>
      </c>
      <c r="K9" s="600" t="n">
        <v>150</v>
      </c>
      <c r="L9" s="601" t="n">
        <v>0</v>
      </c>
      <c r="M9" s="600" t="n">
        <v>15.26</v>
      </c>
      <c r="N9" s="212" t="inlineStr">
        <is>
          <t>通过钢架温室大棚食用菌栽培示范项目的建设，盘活村集体闲置资源资产，项目建成后产权归鱼塘村委会所有，预计项目年收益率为8％，即16万元。带动辖区内农户8户35人（其中脱贫户3户11人，监测对象2户7人），户均增加3000元以上，村集体收入增加16万元。</t>
        </is>
      </c>
      <c r="O9" s="212" t="inlineStr">
        <is>
          <t>1.村集体经济收益的30%差异化分配到脱贫户和监测户及其他低收入人群；2.带动就近就业30人，月工资3000元以上；3.流转土地30亩。</t>
        </is>
      </c>
      <c r="P9" s="209" t="n">
        <v>300</v>
      </c>
      <c r="Q9" s="209" t="inlineStr">
        <is>
          <t>否</t>
        </is>
      </c>
      <c r="R9" s="209" t="inlineStr">
        <is>
          <t>否</t>
        </is>
      </c>
      <c r="S9" s="209" t="inlineStr">
        <is>
          <t>否</t>
        </is>
      </c>
      <c r="T9" s="209" t="inlineStr">
        <is>
          <t>陆良县农业农村局</t>
        </is>
      </c>
      <c r="U9" s="209" t="inlineStr">
        <is>
          <t>鱼塘村委会</t>
        </is>
      </c>
      <c r="V9" s="209" t="inlineStr">
        <is>
          <t>是</t>
        </is>
      </c>
      <c r="W9" s="248" t="n">
        <v>46082</v>
      </c>
      <c r="X9" s="248" t="n">
        <v>46296</v>
      </c>
      <c r="Y9" s="209" t="n"/>
    </row>
    <row r="10" ht="113.25" customHeight="1" s="1">
      <c r="A10" s="209" t="n">
        <v>4</v>
      </c>
      <c r="B10" s="209" t="inlineStr">
        <is>
          <t>产业发展</t>
        </is>
      </c>
      <c r="C10" s="209" t="inlineStr">
        <is>
          <t>加工流通项目</t>
        </is>
      </c>
      <c r="D10" s="209" t="inlineStr">
        <is>
          <t>市场建设和农村物流</t>
        </is>
      </c>
      <c r="E10" s="209" t="inlineStr">
        <is>
          <t>左里堡社区农用物资仓储中心建设项目</t>
        </is>
      </c>
      <c r="F10" s="209" t="inlineStr">
        <is>
          <t>板桥镇</t>
        </is>
      </c>
      <c r="G10" s="209" t="inlineStr">
        <is>
          <t>左里堡社区</t>
        </is>
      </c>
      <c r="H10" s="209" t="inlineStr">
        <is>
          <t>新建</t>
        </is>
      </c>
      <c r="I10" s="212" t="inlineStr">
        <is>
          <t>新建钢架结构农用物资仓储中心1500平方米（含20cmC25混凝土场地硬化、钢结构主体、24cm标准砖墙体、彩钢瓦屋顶），综合单价650元/平方米，概算资金97.5万元；场地硬化1500平方米，厚度0.2米，C25混凝土，单价80元/平方米，资金概算12万元。</t>
        </is>
      </c>
      <c r="J10" s="600" t="n">
        <v>109.5</v>
      </c>
      <c r="K10" s="600" t="n">
        <v>100</v>
      </c>
      <c r="L10" s="601" t="n">
        <v>0</v>
      </c>
      <c r="M10" s="600" t="n">
        <v>9.5</v>
      </c>
      <c r="N10" s="213" t="inlineStr">
        <is>
          <t>通过建设农用物资仓储中心1500平方米，项目建成后产权归左里堡社区，采取出租出借的方式租赁经营，预计项目年收益率为10％，村集体收入增加10万元。覆盖辖区内脱贫户80户275人，监测对象14户47人</t>
        </is>
      </c>
      <c r="O10" s="212" t="inlineStr">
        <is>
          <t>项目建成运营后：1.土地流转3亩；2.带动就近就业8人，月工资300元以上；3.村集体收益的30%差异化分配到脱贫户和监测户。</t>
        </is>
      </c>
      <c r="P10" s="209" t="n">
        <v>322</v>
      </c>
      <c r="Q10" s="209" t="inlineStr">
        <is>
          <t>否</t>
        </is>
      </c>
      <c r="R10" s="209" t="inlineStr">
        <is>
          <t>否</t>
        </is>
      </c>
      <c r="S10" s="209" t="inlineStr">
        <is>
          <t>否</t>
        </is>
      </c>
      <c r="T10" s="209" t="inlineStr">
        <is>
          <t>陆良县农业农村局</t>
        </is>
      </c>
      <c r="U10" s="209" t="inlineStr">
        <is>
          <t>左里堡社区</t>
        </is>
      </c>
      <c r="V10" s="209" t="inlineStr">
        <is>
          <t>是</t>
        </is>
      </c>
      <c r="W10" s="248" t="n">
        <v>46082</v>
      </c>
      <c r="X10" s="248" t="n">
        <v>46357</v>
      </c>
      <c r="Y10" s="209" t="n"/>
    </row>
    <row r="11" ht="279.75" customHeight="1" s="1">
      <c r="A11" s="209" t="n">
        <v>5</v>
      </c>
      <c r="B11" s="209" t="inlineStr">
        <is>
          <t>产业发展</t>
        </is>
      </c>
      <c r="C11" s="209" t="inlineStr">
        <is>
          <t>生产项目</t>
        </is>
      </c>
      <c r="D11" s="209" t="inlineStr">
        <is>
          <t>种植业基地</t>
        </is>
      </c>
      <c r="E11" s="209" t="inlineStr">
        <is>
          <t>阿油铺居委会育苗基地建设项目</t>
        </is>
      </c>
      <c r="F11" s="209" t="inlineStr">
        <is>
          <t>大莫古镇</t>
        </is>
      </c>
      <c r="G11" s="209" t="inlineStr">
        <is>
          <t>阿油铺社区</t>
        </is>
      </c>
      <c r="H11" s="209" t="inlineStr">
        <is>
          <t>新建</t>
        </is>
      </c>
      <c r="I11" s="212" t="inlineStr">
        <is>
          <t>1.育苗基地内道路硬化500米，380元/米，及路面平整10元/平方
2.育苗基地育苗池建设10000㎡，单价10元/平方米；排水沟建设1000米，单价266.4元/米。
3.新建温室大棚10000平方米（含防虫网、喷水设施），单价120元/平方米。
4.大棚温室配电面积12000平方米，单价20元/平方米。
5.供水设施：Φ110mm（PE100  1.6Mpa）供水主管1000米，单价71.63元/米；Φ90mm（PE80   1.25Mpa）供水主管1500米，单价48.43元/米；Φ75mm（PE80   1.25Mpa）供水主管1000米，单价30.6元/米；Φ50mm（PE80   1.25Mpa）1000米，单价15.8元/米；Φ25mm（PE80  1.25Mpa）10417米，单价4.8元/米</t>
        </is>
      </c>
      <c r="J11" s="601" t="n">
        <v>200</v>
      </c>
      <c r="K11" s="601" t="n">
        <v>200</v>
      </c>
      <c r="L11" s="601" t="n">
        <v>0</v>
      </c>
      <c r="M11" s="603" t="n">
        <v>0</v>
      </c>
      <c r="N11" s="212" t="inlineStr">
        <is>
          <t>项目建成后产权归阿油铺居委会所有，采取出租出借的方式租赁经营，预计项目年收益率为5％，村集体收入增加11.78万元。另外项目能提供就业岗位15个就业岗位，群众人均务工收入增加3000元/年，覆盖辖区内脱贫户137户522人，“三类监测对象”34户103人</t>
        </is>
      </c>
      <c r="O11" s="212" t="inlineStr">
        <is>
          <t>入股分红、土地流转、带动务工就业等</t>
        </is>
      </c>
      <c r="P11" s="209" t="n">
        <v>1500</v>
      </c>
      <c r="Q11" s="209" t="inlineStr">
        <is>
          <t>否</t>
        </is>
      </c>
      <c r="R11" s="209" t="inlineStr">
        <is>
          <t>否</t>
        </is>
      </c>
      <c r="S11" s="209" t="inlineStr">
        <is>
          <t>是</t>
        </is>
      </c>
      <c r="T11" s="209" t="inlineStr">
        <is>
          <t>陆良县农业农村局</t>
        </is>
      </c>
      <c r="U11" s="209" t="inlineStr">
        <is>
          <t>阿油铺社区</t>
        </is>
      </c>
      <c r="V11" s="209" t="inlineStr">
        <is>
          <t>是</t>
        </is>
      </c>
      <c r="W11" s="248" t="n">
        <v>46082</v>
      </c>
      <c r="X11" s="248" t="n">
        <v>46215</v>
      </c>
      <c r="Y11" s="209" t="n"/>
    </row>
    <row r="12" ht="318.75" customHeight="1" s="1">
      <c r="A12" s="209" t="n">
        <v>6</v>
      </c>
      <c r="B12" s="209" t="inlineStr">
        <is>
          <t>产业发展</t>
        </is>
      </c>
      <c r="C12" s="209" t="inlineStr">
        <is>
          <t>生产项目</t>
        </is>
      </c>
      <c r="D12" s="604" t="inlineStr">
        <is>
          <t>加工业</t>
        </is>
      </c>
      <c r="E12" s="604" t="inlineStr">
        <is>
          <t>大莫古镇新村社区食用菌生产、加工基地</t>
        </is>
      </c>
      <c r="F12" s="209" t="inlineStr">
        <is>
          <t>大莫古镇</t>
        </is>
      </c>
      <c r="G12" s="209" t="inlineStr">
        <is>
          <t>新村社区</t>
        </is>
      </c>
      <c r="H12" s="209" t="inlineStr">
        <is>
          <t>新建</t>
        </is>
      </c>
      <c r="I12" s="291" t="inlineStr">
        <is>
          <t>1.新建钢架结构厂房1300㎡，单价700元/平方米，合计91万元。
2.钢架结构食用菌出菇保温棚建设1400㎡，单价100元/平方米，合计14万元。
3.钢架结构食用菌发酵粉碎场地建设670㎡，单价60元/平方米，合计4.02万元。
4.保温板无菌室改造192㎡，单价1243元/平方米，合计23.87万元。
5.冷藏室改造200m³，单价240元/m³，合计4.8万元（不含设备）。
6.场地硬化670㎡，平均厚度20cm。（混凝土76元/㎡，人工费20元/㎡，砂石料换填20元/㎡含人工费）单价116元/平方米，合计7.78万元。
7.场地平整，单价10元/平方米，合计1.4万元。
8.电力建设4000㎡，单价20元/平方米，合计8万元。
9.水路建设4000㎡，单价60元/平方米，24万元。</t>
        </is>
      </c>
      <c r="J12" s="603" t="n">
        <v>178.87</v>
      </c>
      <c r="K12" s="603" t="n">
        <v>173</v>
      </c>
      <c r="L12" s="601" t="n">
        <v>0</v>
      </c>
      <c r="M12" s="603" t="n">
        <v>5.87</v>
      </c>
      <c r="N12" s="291" t="inlineStr">
        <is>
          <t>该项目的实施采取“村党支部+公司+农户”的模式，采取社区和公司对闲置的学校投资开发建设，由村委会争取衔接资金投入，公司负责日常管理维护，预计项目年收益率为6％，即10.7万元。带动辖区内农户1000户（其中脱贫户164户，“三类监测对象”36户）户均增加1500元以上，村集体收入增加5万元。</t>
        </is>
      </c>
      <c r="O12" s="212" t="inlineStr">
        <is>
          <t>入股分红、土地流转、带动务工就业等</t>
        </is>
      </c>
      <c r="P12" s="209" t="n">
        <v>3600</v>
      </c>
      <c r="Q12" s="209" t="inlineStr">
        <is>
          <t>否</t>
        </is>
      </c>
      <c r="R12" s="209" t="inlineStr">
        <is>
          <t>否</t>
        </is>
      </c>
      <c r="S12" s="209" t="inlineStr">
        <is>
          <t>否</t>
        </is>
      </c>
      <c r="T12" s="209" t="inlineStr">
        <is>
          <t>陆良县农业农村局</t>
        </is>
      </c>
      <c r="U12" s="209" t="inlineStr">
        <is>
          <t>新村社区</t>
        </is>
      </c>
      <c r="V12" s="209" t="inlineStr">
        <is>
          <t>是</t>
        </is>
      </c>
      <c r="W12" s="248" t="n">
        <v>46082</v>
      </c>
      <c r="X12" s="248" t="n">
        <v>46215</v>
      </c>
      <c r="Y12" s="209" t="n"/>
    </row>
    <row r="13" ht="75" customHeight="1" s="1">
      <c r="A13" s="209" t="n">
        <v>7</v>
      </c>
      <c r="B13" s="209" t="inlineStr">
        <is>
          <t>产业发展</t>
        </is>
      </c>
      <c r="C13" s="209" t="inlineStr">
        <is>
          <t>生产项目</t>
        </is>
      </c>
      <c r="D13" s="209" t="inlineStr">
        <is>
          <t>养殖业基地</t>
        </is>
      </c>
      <c r="E13" s="209" t="inlineStr">
        <is>
          <t>大莫古镇新村社区肉兔养殖场建设项目</t>
        </is>
      </c>
      <c r="F13" s="209" t="inlineStr">
        <is>
          <t>大莫古镇</t>
        </is>
      </c>
      <c r="G13" s="209" t="inlineStr">
        <is>
          <t>新村社区</t>
        </is>
      </c>
      <c r="H13" s="209" t="inlineStr">
        <is>
          <t>新建</t>
        </is>
      </c>
      <c r="I13" s="291" t="inlineStr">
        <is>
          <t>1.肉兔养殖饲料仓库钢结构4000㎡，单价660元。</t>
        </is>
      </c>
      <c r="J13" s="601" t="n">
        <v>264</v>
      </c>
      <c r="K13" s="600" t="n">
        <v>264</v>
      </c>
      <c r="L13" s="601" t="n">
        <v>0</v>
      </c>
      <c r="M13" s="603">
        <f>J13-K13</f>
        <v/>
      </c>
      <c r="N13" s="291" t="inlineStr">
        <is>
          <t>项目建成后产权归大莫古镇新村社区集体所有，预计项目年收益率为5％，村集体收入增加16万元。带动辖区内农户1000户（其中脱贫户164户，“三类监测对象”36户）通过肉兔代养户均增加1500元以上，</t>
        </is>
      </c>
      <c r="O13" s="212" t="inlineStr">
        <is>
          <t>土地流转、带动务工就业等、入股分红</t>
        </is>
      </c>
      <c r="P13" s="209" t="n">
        <v>3000</v>
      </c>
      <c r="Q13" s="209" t="inlineStr">
        <is>
          <t>否</t>
        </is>
      </c>
      <c r="R13" s="209" t="inlineStr">
        <is>
          <t>否</t>
        </is>
      </c>
      <c r="S13" s="209" t="inlineStr">
        <is>
          <t>否</t>
        </is>
      </c>
      <c r="T13" s="209" t="inlineStr">
        <is>
          <t>陆良县农业农村局</t>
        </is>
      </c>
      <c r="U13" s="209" t="inlineStr">
        <is>
          <t>新村社区</t>
        </is>
      </c>
      <c r="V13" s="209" t="inlineStr">
        <is>
          <t>是</t>
        </is>
      </c>
      <c r="W13" s="248" t="n">
        <v>46082</v>
      </c>
      <c r="X13" s="248" t="n">
        <v>46215</v>
      </c>
      <c r="Y13" s="209" t="n"/>
    </row>
    <row r="14" ht="102" customHeight="1" s="1">
      <c r="A14" s="209" t="n">
        <v>8</v>
      </c>
      <c r="B14" s="209" t="inlineStr">
        <is>
          <t>产业发展</t>
        </is>
      </c>
      <c r="C14" s="164" t="inlineStr">
        <is>
          <t>加工流通项目</t>
        </is>
      </c>
      <c r="D14" s="208" t="inlineStr">
        <is>
          <t>市场建设和农村物流</t>
        </is>
      </c>
      <c r="E14" s="164" t="inlineStr">
        <is>
          <t>大莫古社区大棚仓储储备库建设项目</t>
        </is>
      </c>
      <c r="F14" s="209" t="inlineStr">
        <is>
          <t>大莫古镇</t>
        </is>
      </c>
      <c r="G14" s="209" t="inlineStr">
        <is>
          <t>大莫古社区</t>
        </is>
      </c>
      <c r="H14" s="209" t="inlineStr">
        <is>
          <t>新建</t>
        </is>
      </c>
      <c r="I14" s="293" t="inlineStr">
        <is>
          <t>场地平整10元/平方米。仓库配电面积1334㎡，20元/平方米。排水管Φ25mm（PE80  1.25Mpa）400米，米6元。新建彩钢瓦1334㎡，平方米120元；围墙150米，210元/米；粉刷（含材料）900㎡，25元/平方米。烘干机1台，台140000元。</t>
        </is>
      </c>
      <c r="J14" s="601" t="n">
        <v>52.24</v>
      </c>
      <c r="K14" s="601" t="n">
        <v>52.24</v>
      </c>
      <c r="L14" s="601" t="n">
        <v>0</v>
      </c>
      <c r="M14" s="603" t="n">
        <v>0</v>
      </c>
      <c r="N14" s="291" t="inlineStr">
        <is>
          <t>项目建成后产权归大莫古镇大莫古社区集体所有，预计项目年收益率为5％，项目建成后通过租赁的方式带动村集体收入增加2.5万元。带动辖区“三类监测对象”17户58人户均增加1000元以上。</t>
        </is>
      </c>
      <c r="O14" s="212" t="inlineStr">
        <is>
          <t>入股分红、土地流转</t>
        </is>
      </c>
      <c r="P14" s="209" t="n">
        <v>363</v>
      </c>
      <c r="Q14" s="209" t="inlineStr">
        <is>
          <t>否</t>
        </is>
      </c>
      <c r="R14" s="209" t="inlineStr">
        <is>
          <t>否</t>
        </is>
      </c>
      <c r="S14" s="209" t="inlineStr">
        <is>
          <t>否</t>
        </is>
      </c>
      <c r="T14" s="209" t="inlineStr">
        <is>
          <t>陆良县农业农村局</t>
        </is>
      </c>
      <c r="U14" s="209" t="inlineStr">
        <is>
          <t>大莫古社区</t>
        </is>
      </c>
      <c r="V14" s="209" t="inlineStr">
        <is>
          <t>是</t>
        </is>
      </c>
      <c r="W14" s="248" t="n">
        <v>46082</v>
      </c>
      <c r="X14" s="248" t="n">
        <v>46215</v>
      </c>
      <c r="Y14" s="209" t="n"/>
    </row>
    <row r="15" ht="114.75" customHeight="1" s="1">
      <c r="A15" s="209" t="n">
        <v>9</v>
      </c>
      <c r="B15" s="209" t="inlineStr">
        <is>
          <t>产业发展</t>
        </is>
      </c>
      <c r="C15" s="164" t="inlineStr">
        <is>
          <t>加工流通项目</t>
        </is>
      </c>
      <c r="D15" s="208" t="inlineStr">
        <is>
          <t>市场建设和农村物流</t>
        </is>
      </c>
      <c r="E15" s="164" t="inlineStr">
        <is>
          <t>大莫古社区农产品交易市场建设项目</t>
        </is>
      </c>
      <c r="F15" s="209" t="inlineStr">
        <is>
          <t>大莫古镇</t>
        </is>
      </c>
      <c r="G15" s="209" t="inlineStr">
        <is>
          <t>大莫古社区</t>
        </is>
      </c>
      <c r="H15" s="209" t="inlineStr">
        <is>
          <t>新建</t>
        </is>
      </c>
      <c r="I15" s="293" t="inlineStr">
        <is>
          <t>主路到仓库道路硬化1534平方米，90元/平方米；路基平整10元/平方米。仓库配电面积1334㎡，20元/平方米。排水管Φ25mm（PE80  1.25Mpa）400米，米6元。新建彩钢瓦1334㎡，平方米120元；围墙150米，米210元；粉刷（含材料）900㎡，平方米25元。</t>
        </is>
      </c>
      <c r="J15" s="601" t="n">
        <v>40.04</v>
      </c>
      <c r="K15" s="601" t="n">
        <v>40.04</v>
      </c>
      <c r="L15" s="601" t="n">
        <v>0</v>
      </c>
      <c r="M15" s="603" t="n">
        <v>0</v>
      </c>
      <c r="N15" s="291" t="inlineStr">
        <is>
          <t>项目建成后产权归大莫古镇大莫古社区集体所有，预计项目年收益率为5％，项目建成后通过租赁的方式带动村集体收入增加2万元。带动辖区“三类监测对象”17户58人户均增加1000元以上。</t>
        </is>
      </c>
      <c r="O15" s="212" t="inlineStr">
        <is>
          <t>入股分红、土地流转、带动贸易。</t>
        </is>
      </c>
      <c r="P15" s="209" t="n">
        <v>363</v>
      </c>
      <c r="Q15" s="209" t="inlineStr">
        <is>
          <t>否</t>
        </is>
      </c>
      <c r="R15" s="209" t="inlineStr">
        <is>
          <t>否</t>
        </is>
      </c>
      <c r="S15" s="209" t="inlineStr">
        <is>
          <t>否</t>
        </is>
      </c>
      <c r="T15" s="209" t="inlineStr">
        <is>
          <t>陆良县农业农村局</t>
        </is>
      </c>
      <c r="U15" s="209" t="inlineStr">
        <is>
          <t>大莫古社区</t>
        </is>
      </c>
      <c r="V15" s="209" t="inlineStr">
        <is>
          <t>是</t>
        </is>
      </c>
      <c r="W15" s="248" t="n">
        <v>46082</v>
      </c>
      <c r="X15" s="248" t="n">
        <v>46215</v>
      </c>
      <c r="Y15" s="209" t="n"/>
    </row>
    <row r="16" ht="345.75" customHeight="1" s="1">
      <c r="A16" s="209" t="n">
        <v>10</v>
      </c>
      <c r="B16" s="208" t="inlineStr">
        <is>
          <t>产业发展</t>
        </is>
      </c>
      <c r="C16" s="209" t="inlineStr">
        <is>
          <t>加工流通项目</t>
        </is>
      </c>
      <c r="D16" s="209" t="inlineStr">
        <is>
          <t>市场建设和农村物流</t>
        </is>
      </c>
      <c r="E16" s="164" t="inlineStr">
        <is>
          <t>芳华镇洋芋深加工车间</t>
        </is>
      </c>
      <c r="F16" s="208" t="inlineStr">
        <is>
          <t>芳华镇</t>
        </is>
      </c>
      <c r="G16" s="208" t="inlineStr">
        <is>
          <t>芳华社区</t>
        </is>
      </c>
      <c r="H16" s="164" t="inlineStr">
        <is>
          <t>新建</t>
        </is>
      </c>
      <c r="I16" s="162" t="inlineStr">
        <is>
          <t>近年来，芳华镇加大农业产业结构调整力度，以农民增收为目标，坚持产业化、高效化发展思路，以芳华河、普山河流域为核心，打造芳华镇小春洋芋核心示范区，辐射带动全镇洋芋产业同步发展，芳华镇洋芋产业已成为重要的支柱产业，2023年，全镇共种植洋芋5.9万亩，实现产值1.42亿元。为加大对洋芋产业发展的扶持力度，芳华镇政府计划与云南永永食品有限公司合作改扩建洋芋深加工厂房，在扶持本地优质企业进一步扩大和改进生产工艺的同时，促进本地洋芋产业高质量发展。建设内容如下：                                                     1.新建仓储房：占地350平方米，砖混结构，单价1600元/平方米，需资金56万元。                                       
2.建设洋芋深加工生产线1条：购置全自动炸锅设备1套，108万元/套，需资金108万元；购置包装机1台，24万元/台，需资金24万元；共需资金132万元。                  
项目共需资金合计：188万元。</t>
        </is>
      </c>
      <c r="J16" s="601" t="n">
        <v>188</v>
      </c>
      <c r="K16" s="601" t="n">
        <v>188</v>
      </c>
      <c r="L16" s="601" t="n">
        <v>0</v>
      </c>
      <c r="M16" s="605" t="n">
        <v>0</v>
      </c>
      <c r="N16" s="208" t="inlineStr">
        <is>
          <t>通过建设新建仓储房：占地350平方米，砖混结构，洋芋深加工生产线1条，种植2500亩/开展洋芋种植培训工作，提升洋芋附加值促进本地洋芋产业高质量发展。项目建成后产权归芳华镇政府永永食品有限公司共同所有，预计项目年收益率为80％，即95万元。带动辖区内农户1656户6065人（其中脱贫户164户557人，监测对象15户46人），户均增加3300元以上，村集体收入增加15万元。</t>
        </is>
      </c>
      <c r="O16" s="208" t="inlineStr">
        <is>
          <t>1.带动土地流转，流转土地80户120亩。2、就业务工，带动务工120人。3、带动生产，带动发展洋芋产业2500亩。4、帮助产销对接，帮助1656户农户出售洋芋（品种）3800吨。5、资产入股，1656户农户以土地入股，预计户均收入3300元。
6、收益分红，按照收益的20%，对1656户6065人进行收益分红。
项目可以带动辖区内农户6065人，其中：脱贫户557人，三类监测对象15人。</t>
        </is>
      </c>
      <c r="P16" s="164" t="n">
        <v>35921</v>
      </c>
      <c r="Q16" s="164" t="inlineStr">
        <is>
          <t>否</t>
        </is>
      </c>
      <c r="R16" s="164" t="inlineStr">
        <is>
          <t>否</t>
        </is>
      </c>
      <c r="S16" s="164" t="inlineStr">
        <is>
          <t>是</t>
        </is>
      </c>
      <c r="T16" s="164" t="inlineStr">
        <is>
          <t>陆良县农业农村局</t>
        </is>
      </c>
      <c r="U16" s="164" t="inlineStr">
        <is>
          <t>芳华社区</t>
        </is>
      </c>
      <c r="V16" s="274" t="inlineStr">
        <is>
          <t>是</t>
        </is>
      </c>
      <c r="W16" s="248" t="n">
        <v>46101</v>
      </c>
      <c r="X16" s="248" t="n">
        <v>46296</v>
      </c>
      <c r="Y16" s="230" t="n"/>
    </row>
    <row r="17" ht="409.5" customHeight="1" s="1">
      <c r="A17" s="209" t="n">
        <v>11</v>
      </c>
      <c r="B17" s="208" t="inlineStr">
        <is>
          <t>产业发展</t>
        </is>
      </c>
      <c r="C17" s="209" t="inlineStr">
        <is>
          <t>加工流通项目</t>
        </is>
      </c>
      <c r="D17" s="209" t="inlineStr">
        <is>
          <t>市场建设和农村物流</t>
        </is>
      </c>
      <c r="E17" s="208" t="inlineStr">
        <is>
          <t>乘明村委会收储初加工中心设备建设项目</t>
        </is>
      </c>
      <c r="F17" s="208" t="inlineStr">
        <is>
          <t>芳华镇</t>
        </is>
      </c>
      <c r="G17" s="208" t="inlineStr">
        <is>
          <t>雨补村委会</t>
        </is>
      </c>
      <c r="H17" s="208" t="inlineStr">
        <is>
          <t>新建</t>
        </is>
      </c>
      <c r="I17" s="208" t="inlineStr">
        <is>
          <t>空气能烘干设备1套 ：1.型号： NCYD-LJS-20型；2.外型尺寸：（mm）（长×宽×高）： 32323*8500*3450mm；3.设备装机功率： 123kW；4.层数： 5层；5.干燥介质： 纯净空气；6.鲜椒加工能力： 20吨/24小时；7.输送网带： 接触物料采用12目304不锈钢筛网；8.输送链轮： 采用45#钢，齿面淬火；9.送风系统 ：双仓分段式送风系统；10.干燥温度 ：常温-90度可调；11.传动链条： 高精度合金钢链条 （节距=63.5mm) ；12.机门 ：采用50mm A1防火等级手工净化板；13.热源： 80万大卡套筒式生物质热风炉1台；14.双除尘系统： 旋风除尘系统+水膜除尘系统；15.回热系统（外界环境温度＜10℃建议增配）： 烟气余热回收装置；16.排湿系统 ：强制排湿（标配3m）；17.出料机： 碳钢喷塑+不锈钢链板式输送带；18.主传动 ：双动力双向分层传动+变频调速；19.控制系统 ：台达PLC控制，昆仑通态触摸屏，温度采集使用台达专用温度模块（防止信号干扰）+5G物联网技术；20.自动加油系统： 采用自动润滑泵+铝管输送（免维护）；21.处理水分： 初始水88%烘至11% 。
整套空气能烘干设备90万元。</t>
        </is>
      </c>
      <c r="J17" s="164" t="n">
        <v>90</v>
      </c>
      <c r="K17" s="164" t="n">
        <v>90</v>
      </c>
      <c r="L17" s="601" t="n">
        <v>0</v>
      </c>
      <c r="M17" s="164" t="n">
        <v>0</v>
      </c>
      <c r="N17" s="208" t="inlineStr">
        <is>
          <t>通过安装空气能烘干设备，促进雨补农业产业结构优化升级，农民增产增收，且覆盖雨补村委会及周边村委会4000亩以上工业辣椒、红薯、土豆等烘干作业。
二是项目产权归属。项目建成后产权归雨补村委会所有。三是收益分配。预计项目年收益率为6％，即5.4万元。带动辖区内农户618户2336人，直接参与农户1000多人，（其中脱贫户41户156人，监测对象18户49人），户均增加1.2万元以上，村集体收入增加5.4万元。</t>
        </is>
      </c>
      <c r="O17" s="212" t="inlineStr">
        <is>
          <t>一是就业吸纳。在烘干设备建成后，可提供短期就业岗位超10个，为村民提供本地就业岗位，增加劳务收入60000元；二是产业合作。党总支与农民专业合作社、种植大户、企业等建立紧密合作关系，提升农产品的附加值，降低农民市场风险。</t>
        </is>
      </c>
      <c r="P17" s="164" t="n">
        <v>2336</v>
      </c>
      <c r="Q17" s="164" t="inlineStr">
        <is>
          <t>否</t>
        </is>
      </c>
      <c r="R17" s="164" t="inlineStr">
        <is>
          <t>否</t>
        </is>
      </c>
      <c r="S17" s="164" t="inlineStr">
        <is>
          <t>是</t>
        </is>
      </c>
      <c r="T17" s="164" t="inlineStr">
        <is>
          <t>陆良县农业农村局</t>
        </is>
      </c>
      <c r="U17" s="164" t="inlineStr">
        <is>
          <t>雨补村委会</t>
        </is>
      </c>
      <c r="V17" s="164" t="inlineStr">
        <is>
          <t>是</t>
        </is>
      </c>
      <c r="W17" s="248" t="n">
        <v>46101</v>
      </c>
      <c r="X17" s="248" t="n">
        <v>46296</v>
      </c>
      <c r="Y17" s="230" t="n"/>
    </row>
    <row r="18" ht="278.25" customHeight="1" s="1">
      <c r="A18" s="209" t="n">
        <v>12</v>
      </c>
      <c r="B18" s="212" t="inlineStr">
        <is>
          <t>产业发展</t>
        </is>
      </c>
      <c r="C18" s="209" t="inlineStr">
        <is>
          <t>新型农村集体经济发展项目</t>
        </is>
      </c>
      <c r="D18" s="209" t="inlineStr">
        <is>
          <t>新型农村集体经济发展项目</t>
        </is>
      </c>
      <c r="E18" s="212" t="inlineStr">
        <is>
          <t>板田村委会辣椒分拣中心</t>
        </is>
      </c>
      <c r="F18" s="212" t="inlineStr">
        <is>
          <t>芳华镇</t>
        </is>
      </c>
      <c r="G18" s="209" t="inlineStr">
        <is>
          <t>板田村委会</t>
        </is>
      </c>
      <c r="H18" s="210" t="inlineStr">
        <is>
          <t>新建</t>
        </is>
      </c>
      <c r="I18" s="212" t="inlineStr">
        <is>
          <t>1.场地平整，拟平整场地2000平方米，单价：50元/平方米，所需资金概算为10万元；                  2.分拣中心厂房建设，长50米，宽25米，高12米，拟采用标准厂房（重钢架构）建设模式新建，占地面积1250平方米，单价：1200元/平方米，所需资金概算为150万元；                                     3.配套道路建设，拟采用C30混凝土硬化，长500米，宽5米，均厚0.2米，工程量500立方米，单价420元/立方米，所需资金概算为21万元；道路两边设排水沟，拟采用三面光方式建设，长1000米，沟壁宽0.4米*2，沟底宽0.5米，沟底厚0.2米，沟深0.6米，工程量概算580立方米，单价450元/立方米（含支模），所需资金概算为26.1万元。                                            投资概算：207.1万元。</t>
        </is>
      </c>
      <c r="J18" s="209" t="n">
        <v>207.1</v>
      </c>
      <c r="K18" s="209" t="n">
        <v>200</v>
      </c>
      <c r="L18" s="601" t="n">
        <v>0</v>
      </c>
      <c r="M18" s="209" t="n">
        <v>7.1</v>
      </c>
      <c r="N18" s="212" t="inlineStr">
        <is>
          <t>通过建设辣椒分拣中心，开展辣椒种植、深加工辣椒调味品工作，依托企业带动周边农户发展辣椒种植产业，促进辣椒种植产业持续稳定发展。项目建成后产权归板田村委会所有，预计项目年收益率为3％，即6.2万元。带动辖区内农户423户1692人（其中脱贫户50户176人，监测对象23户73人），户均增加1300元以上，村集体收入增加6.2万元。</t>
        </is>
      </c>
      <c r="O18" s="212" t="inlineStr">
        <is>
          <t>1.土地流转，流转土地65户263亩。
2.就业务工，带动务工158人。
3.带动生产，带动发展辣椒产业种植654亩。
4.收益分红，按照收益的30%，对25户84人进行收益分红。</t>
        </is>
      </c>
      <c r="P18" s="209" t="n">
        <v>3511</v>
      </c>
      <c r="Q18" s="209" t="inlineStr">
        <is>
          <t>否</t>
        </is>
      </c>
      <c r="R18" s="209" t="inlineStr">
        <is>
          <t>否</t>
        </is>
      </c>
      <c r="S18" s="209" t="inlineStr">
        <is>
          <t>是</t>
        </is>
      </c>
      <c r="T18" s="209" t="inlineStr">
        <is>
          <t>陆良县委组织部</t>
        </is>
      </c>
      <c r="U18" s="209" t="inlineStr">
        <is>
          <t>板田村委会</t>
        </is>
      </c>
      <c r="V18" s="209" t="inlineStr">
        <is>
          <t>是</t>
        </is>
      </c>
      <c r="W18" s="248" t="n">
        <v>46023</v>
      </c>
      <c r="X18" s="248" t="n">
        <v>46357</v>
      </c>
      <c r="Y18" s="209" t="n"/>
    </row>
    <row r="19" ht="153" customHeight="1" s="1">
      <c r="A19" s="209" t="n">
        <v>13</v>
      </c>
      <c r="B19" s="209" t="inlineStr">
        <is>
          <t>产业发展</t>
        </is>
      </c>
      <c r="C19" s="210" t="inlineStr">
        <is>
          <t>生产项目</t>
        </is>
      </c>
      <c r="D19" s="210" t="inlineStr">
        <is>
          <t>养殖业基地</t>
        </is>
      </c>
      <c r="E19" s="209" t="inlineStr">
        <is>
          <t>芳华镇双合村蚕桑基地建设项目</t>
        </is>
      </c>
      <c r="F19" s="209" t="inlineStr">
        <is>
          <t>芳华镇</t>
        </is>
      </c>
      <c r="G19" s="209" t="inlineStr">
        <is>
          <t>双合村委会</t>
        </is>
      </c>
      <c r="H19" s="209" t="inlineStr">
        <is>
          <t>新建</t>
        </is>
      </c>
      <c r="I19" s="208" t="inlineStr">
        <is>
          <t>该项目总投资103.65万元，主要建设内容：                              
1.产业道路硬化3条共1700米，宽5米，厚0.25米，工程量2125.00m³，单价：420.00元/m³，需资金89.25万元；     
2.梁家坟至小蚕共育室道路两侧砌毛石挡墙2条长150.00米，高2.50米，宽1.20米，工程量450.00m³，单价：320.00元/m³，需资金14.40万元；                      
基地建设共需资金103.65万元</t>
        </is>
      </c>
      <c r="J19" s="209" t="n">
        <v>103.65</v>
      </c>
      <c r="K19" s="209" t="n">
        <v>100</v>
      </c>
      <c r="L19" s="601" t="n">
        <v>0</v>
      </c>
      <c r="M19" s="209" t="n">
        <v>3.65</v>
      </c>
      <c r="N19" s="164" t="inlineStr">
        <is>
          <t>项目建成后，将解决蚕桑基地6户种养殖大户的出行难题，使农产品运输成本降低20％，并确保雨雪天气下道路晴雨畅通率达到95％以上，村民满意度不低于90％。更好地开展蚕桑养殖工作，提升蚕桑产业发展规模，带动周边桑树种植发展，提高蚕桑产业服务能力。项目建成后产权归芳华镇双合村委会所有。</t>
        </is>
      </c>
      <c r="O19" s="212" t="inlineStr">
        <is>
          <t>1.就业务工，带动务工80人。
2.带动生产，带动发展蚕桑产业320亩。
3.帮助产销对接，帮助8户农户出售僵蚕30吨。
项目可以带动辖区内农户1257人，其中：脱贫户72人，三类监测对象26人。</t>
        </is>
      </c>
      <c r="P19" s="209" t="n">
        <v>1357</v>
      </c>
      <c r="Q19" s="209" t="inlineStr">
        <is>
          <t>否</t>
        </is>
      </c>
      <c r="R19" s="209" t="inlineStr">
        <is>
          <t>否</t>
        </is>
      </c>
      <c r="S19" s="209" t="inlineStr">
        <is>
          <t>否</t>
        </is>
      </c>
      <c r="T19" s="209" t="inlineStr">
        <is>
          <t>陆良县农业农村局</t>
        </is>
      </c>
      <c r="U19" s="209" t="inlineStr">
        <is>
          <t>双合村委会</t>
        </is>
      </c>
      <c r="V19" s="209" t="inlineStr">
        <is>
          <t>是</t>
        </is>
      </c>
      <c r="W19" s="248" t="n">
        <v>46082</v>
      </c>
      <c r="X19" s="248" t="n">
        <v>46296</v>
      </c>
      <c r="Y19" s="209" t="n"/>
    </row>
    <row r="20" ht="216" customHeight="1" s="1">
      <c r="A20" s="209" t="n">
        <v>14</v>
      </c>
      <c r="B20" s="209" t="inlineStr">
        <is>
          <t>产业发展</t>
        </is>
      </c>
      <c r="C20" s="209" t="inlineStr">
        <is>
          <t>加工流通项目</t>
        </is>
      </c>
      <c r="D20" s="209" t="inlineStr">
        <is>
          <t>农产品仓储保鲜冷链基础设施建设</t>
        </is>
      </c>
      <c r="E20" s="209" t="inlineStr">
        <is>
          <t>活水乡雨麦红村土特产交易市场</t>
        </is>
      </c>
      <c r="F20" s="209" t="inlineStr">
        <is>
          <t>活水乡</t>
        </is>
      </c>
      <c r="G20" s="209" t="inlineStr">
        <is>
          <t>雨麦红村委会</t>
        </is>
      </c>
      <c r="H20" s="209" t="inlineStr">
        <is>
          <t>新建</t>
        </is>
      </c>
      <c r="I20" s="212" t="inlineStr">
        <is>
          <t>1.1050平方钢架结构农产品交易中心，每平方680元（含基础砌砖、粉墙、卷帘门）共需资金71.4万元；2.80平方储存仓库，每平方1500元，共需资金12万元；
3.20t地磅共需资金2.6万元；
4.销售点10个，共需资金10万元；
5.卫生厕所及电路安装共需资金3万元；
6.地板硬化1050平方C30混凝土，210立方，每立方420元，共需资金8.82万元；
7.农产品交易市场道路硬化长200米，宽6米，厚30公分，共需资金15.12万元</t>
        </is>
      </c>
      <c r="J20" s="209" t="n">
        <v>122.94</v>
      </c>
      <c r="K20" s="209" t="n">
        <v>122</v>
      </c>
      <c r="L20" s="601" t="n">
        <v>0</v>
      </c>
      <c r="M20" s="209" t="n">
        <v>0.9399999999999999</v>
      </c>
      <c r="N20" s="164" t="inlineStr">
        <is>
          <t>通过建设土特产交易市场，有力促进雨麦红村集体经济增收，项目建成后产权归雨麦红村委会集体所有，预计项目年收益5万元。带动辖区内农户782户，2389人（脱贫户106户，363人）户均增收1000元以上，村集体收入增加5万元</t>
        </is>
      </c>
      <c r="O20" s="208" t="inlineStr">
        <is>
          <t>1.帮助产销对接，给782户农户出售农产品交易，提供交易点。
2.收益分红，按照收益的30%，对26户77人监测户及低收入群体进行收益分红。
3.就业务工，带动务工3人。</t>
        </is>
      </c>
      <c r="P20" s="209" t="n">
        <v>2389</v>
      </c>
      <c r="Q20" s="209" t="inlineStr">
        <is>
          <t>否</t>
        </is>
      </c>
      <c r="R20" s="209" t="inlineStr">
        <is>
          <t>否</t>
        </is>
      </c>
      <c r="S20" s="209" t="inlineStr">
        <is>
          <t>否</t>
        </is>
      </c>
      <c r="T20" s="209" t="inlineStr">
        <is>
          <t>陆良县农业农村局</t>
        </is>
      </c>
      <c r="U20" s="209" t="inlineStr">
        <is>
          <t>雨麦红村委会</t>
        </is>
      </c>
      <c r="V20" s="209" t="inlineStr">
        <is>
          <t>是</t>
        </is>
      </c>
      <c r="W20" s="248" t="n">
        <v>46023</v>
      </c>
      <c r="X20" s="248" t="n">
        <v>46204</v>
      </c>
      <c r="Y20" s="210" t="n"/>
    </row>
    <row r="21" ht="409.5" customHeight="1" s="1">
      <c r="A21" s="209" t="n">
        <v>15</v>
      </c>
      <c r="B21" s="212" t="inlineStr">
        <is>
          <t>产业发展</t>
        </is>
      </c>
      <c r="C21" s="209" t="inlineStr">
        <is>
          <t>加工流通项目</t>
        </is>
      </c>
      <c r="D21" s="209" t="inlineStr">
        <is>
          <t>市场建设和农村物流</t>
        </is>
      </c>
      <c r="E21" s="287" t="inlineStr">
        <is>
          <t>再邑村农产品收储加工分拣中心建设</t>
        </is>
      </c>
      <c r="F21" s="215" t="inlineStr">
        <is>
          <t>龙海乡</t>
        </is>
      </c>
      <c r="G21" s="164" t="inlineStr">
        <is>
          <t>再邑村委会</t>
        </is>
      </c>
      <c r="H21" s="215" t="inlineStr">
        <is>
          <t>新建</t>
        </is>
      </c>
      <c r="I21" s="208" t="inlineStr">
        <is>
          <t>1.四周围网：新建2米高铁质围网2000米，单价200元/米；投资概算40万元。
2.场地硬化：采用C25混凝土，长45米，宽60米，面积2700㎡，厚0.2米，工程量540m³，400元/m³，投资概算21.6万元；
3.厂房墙体：厂房高7米，下部采用砖（红砖）墙高4米24墙，墙体面积600㎡，单价130元/㎡，投资概算7.8万元；上部3米采用复合板，长150米高3米面积450㎡，单价130元/平方米，投资概算5.85万元；钢窗30道，每道宽2米高2米，单价220元/㎡，投资概算2.64万元；
4.钢架梁柱：厂房内钢架梁柱面积1350㎡，单价400元/㎡，投资概算54万元；
5.顶部铝瓦覆盖，面积1350㎡，单价100元/㎡，投资概算13.5万元；顶部风球10个，照明系统大灯共10盏，投资概算2万元；
6.收储中心生产用房240㎡（配套排气扇），单价1300元/平方米，投资概算31.2万元；
7.地磅建设：规格为120吨（含称重、开票、统计系统）1台，需资金13万元。
8.水池建设：新建200立方蓄水池，单价800元/立方米，需资金16万元。
9.安装变压器（500千伏）一台，以及电网设备安装接线。需资金25万元10硬化道路400米，宽6米，厚0.2米，480立方米，单价400元/立方米，需资金19.2万元。</t>
        </is>
      </c>
      <c r="J21" s="605" t="n">
        <v>251.79</v>
      </c>
      <c r="K21" s="605" t="n">
        <v>251.79</v>
      </c>
      <c r="L21" s="605" t="n">
        <v>0</v>
      </c>
      <c r="M21" s="605" t="n">
        <v>0</v>
      </c>
      <c r="N21" s="208" t="inlineStr">
        <is>
          <t>通过建设再邑村农产品收储加工分拣中心建设，开展农产品收储，红薯加工产业等，降低农产品综合损耗率，有效提高农产品附加值，促进农民增收，进一步带动集体经济增收。项目建成后产权归再邑村集体所有，预计项目年收益率为6％，即15.1万元。带动辖区内农户1059户3403人（其中脱贫户71户259人，监测对象49户160人）增收致富，户均增加1800元，村集体收入15万元以上。</t>
        </is>
      </c>
      <c r="O21" s="208" t="inlineStr">
        <is>
          <t>1.就业务工，带动务工10余人；
2.带动生产。带动发展红薯产业1200亩；
3.帮助产销对接，帮助120户农户出售红薯2400吨。
4.收益分红，按照收益的30%，对120户419人进行收益分红。
  项目可以带动辖区内农户3403人，其中：脱贫户259人，三类监测对象160人。</t>
        </is>
      </c>
      <c r="P21" s="164" t="n">
        <v>3405</v>
      </c>
      <c r="Q21" s="164" t="inlineStr">
        <is>
          <t>否</t>
        </is>
      </c>
      <c r="R21" s="164" t="inlineStr">
        <is>
          <t>否</t>
        </is>
      </c>
      <c r="S21" s="164" t="inlineStr">
        <is>
          <t>否</t>
        </is>
      </c>
      <c r="T21" s="164" t="inlineStr">
        <is>
          <t>陆良县农业农村局</t>
        </is>
      </c>
      <c r="U21" s="164" t="inlineStr">
        <is>
          <t>再邑村委会</t>
        </is>
      </c>
      <c r="V21" s="164" t="inlineStr">
        <is>
          <t>是</t>
        </is>
      </c>
      <c r="W21" s="248" t="n">
        <v>46082</v>
      </c>
      <c r="X21" s="252" t="n">
        <v>46174</v>
      </c>
      <c r="Y21" s="321" t="n"/>
    </row>
    <row r="22" ht="374.25" customHeight="1" s="1">
      <c r="A22" s="209" t="n">
        <v>16</v>
      </c>
      <c r="B22" s="209" t="inlineStr">
        <is>
          <t>产业发展</t>
        </is>
      </c>
      <c r="C22" s="209" t="inlineStr">
        <is>
          <t>加工流通项目</t>
        </is>
      </c>
      <c r="D22" s="212" t="inlineStr">
        <is>
          <t>加工业</t>
        </is>
      </c>
      <c r="E22" s="288" t="inlineStr">
        <is>
          <t>龙海山泉建设项目</t>
        </is>
      </c>
      <c r="F22" s="257" t="inlineStr">
        <is>
          <t>龙海乡</t>
        </is>
      </c>
      <c r="G22" s="257" t="inlineStr">
        <is>
          <t>核桃村社区</t>
        </is>
      </c>
      <c r="H22" s="257" t="inlineStr">
        <is>
          <t>新建</t>
        </is>
      </c>
      <c r="I22" s="295" t="inlineStr">
        <is>
          <t>1.取水工程：
①水泵房（砖混结构，含水电及装修），工程量26m²，单价0.15万元，资金概算：3.9万元。
②水泵（1用1备，Q＝12m³/h，H＝30m，含控制柜、电线电缆、阀门（电动阀或电磁阀、止回阀）和仪表（压力表和流量计）等管配件，满足自动化控制的要求。）和输水管道，总包价：15万元。资金概算15万元。
③380V输电线路，长度：500米，单价0.02万元，资金概算：10万元。
2.厂区建设：
①设备购置（含灌装线、水处理系统、包装设备），总包价：65万元，资金概算：65万元。
②生产厂房（含无菌车间），总包价40万元，资金概算：40万元。
③管理房（钢框架结构，含水电及装修），总包价15万元，资金概算15万元。
④围墙、大门等其他建设，总包价15万元，资金概算15万元。</t>
        </is>
      </c>
      <c r="J22" s="164" t="n">
        <v>165.68</v>
      </c>
      <c r="K22" s="164" t="n">
        <v>165.68</v>
      </c>
      <c r="L22" s="601" t="n">
        <v>0</v>
      </c>
      <c r="M22" s="601" t="n">
        <v>0</v>
      </c>
      <c r="N22" s="208" t="inlineStr">
        <is>
          <t>本项目建成后，将为村集体经济产业的发展，社会经济结构的改变，外延拓展提供有利的基础条件，所能产生的直观影响是壮大集体经济收入、增加就业岗位。</t>
        </is>
      </c>
      <c r="O22" s="208" t="inlineStr">
        <is>
          <t>带动生产，发展产业4000余亩。
带动务工就业岗位19人。可带动辖区内覆盖受益人口166户615人，（三类监测对象22户）。</t>
        </is>
      </c>
      <c r="P22" s="209" t="n">
        <v>3794</v>
      </c>
      <c r="Q22" s="209" t="inlineStr">
        <is>
          <t>否</t>
        </is>
      </c>
      <c r="R22" s="209" t="inlineStr">
        <is>
          <t>否</t>
        </is>
      </c>
      <c r="S22" s="209" t="inlineStr">
        <is>
          <t>是</t>
        </is>
      </c>
      <c r="T22" s="209" t="inlineStr">
        <is>
          <t>陆良县农业农村局</t>
        </is>
      </c>
      <c r="U22" s="257" t="inlineStr">
        <is>
          <t>核桃村社区</t>
        </is>
      </c>
      <c r="V22" s="164" t="inlineStr">
        <is>
          <t>是</t>
        </is>
      </c>
      <c r="W22" s="248" t="n">
        <v>46054</v>
      </c>
      <c r="X22" s="252" t="n">
        <v>46357</v>
      </c>
      <c r="Y22" s="321" t="n"/>
    </row>
    <row r="23" ht="409.5" customHeight="1" s="1">
      <c r="A23" s="209" t="n">
        <v>17</v>
      </c>
      <c r="B23" s="209" t="inlineStr">
        <is>
          <t>产业发展</t>
        </is>
      </c>
      <c r="C23" s="209" t="inlineStr">
        <is>
          <t>新型农村集体经济发展项目</t>
        </is>
      </c>
      <c r="D23" s="209" t="inlineStr">
        <is>
          <t>新型农村集体经济发展项目</t>
        </is>
      </c>
      <c r="E23" s="288" t="inlineStr">
        <is>
          <t>核桃村社区集市农贸市场建设项目</t>
        </is>
      </c>
      <c r="F23" s="257" t="inlineStr">
        <is>
          <t>龙海乡</t>
        </is>
      </c>
      <c r="G23" s="257" t="inlineStr">
        <is>
          <t>核桃村社区</t>
        </is>
      </c>
      <c r="H23" s="257" t="inlineStr">
        <is>
          <t>新建</t>
        </is>
      </c>
      <c r="I23" s="288" t="inlineStr">
        <is>
          <t>1.农贸市场场地硬化，长960米，宽20米，厚0.20米，单价420元/立方米。                                             2、农贸市场内新建排水沟，采用C25混凝土浇筑，水沟顶部用聚酯板进行铺设，长960米、宽0.4米、高0.5米，单价250元／米。
3.市场摊位，安装瓷砖摊位5个区域10米，单价850元/米。
4.农贸市场内铺设地板砖350平方米，单价130元/平方米。
5.农贸市场内新建钢结构彩钢铝瓦顶棚（双层）1800平方米，单价240元/平方米。                                        6、市场安装电线及配套水管4万元。
7.农贸市场至王小狗家田边污水氧化池污水管网，采用C30混凝土钢筋制涵管Φ1000，机械开挖、吊装、回填，长度310米，单价325/米。资金概算：10.075万元。
8.王小狗家田边氧化池底部挖机找平墙基开挖，岩石破除，边墙墙体采用毛石挡墙砌筑，池子中间隔墙采用（长10米高2.5米厚0.3米）Ф8钢筋双层捆扎墙体c25砼混凝土硬化将其分成（10米*5米）（10米*3米）（10米*2米）的三格，粉墙、水泥抹面，底部c25砼混凝土硬化，周边护栏长50米高1.2米，占地面积158.28平方米，高2.5米，体积395.7立方米，单价560/立方米。资金概算：22.16万元。</t>
        </is>
      </c>
      <c r="J23" s="296" t="n">
        <v>155.72</v>
      </c>
      <c r="K23" s="296" t="n">
        <v>155</v>
      </c>
      <c r="L23" s="601" t="n">
        <v>0</v>
      </c>
      <c r="M23" s="296" t="n">
        <v>0.72</v>
      </c>
      <c r="N23" s="288" t="inlineStr">
        <is>
          <t>本项目建成后，将为村集体经济产业的发展，社会经济结构的改变，为集市的外延拓展提供有利的基础条件，所能产生的直观影响是壮大集体经济收入、改善村容村貌、集市的交通得以解决。方圆5公里以内包师宗大舍村、活水、双箐口村共计一万余村民耕作和蔬菜产业。核桃村17个村4500余亩农田为耕作劳动地点的937户3795人（农业劳动力）集体受益。</t>
        </is>
      </c>
      <c r="O23" s="288" t="inlineStr">
        <is>
          <t>项目建成运营后：归核桃村集体所有，预计项目年收益率为8％，即22万元，其中20%用于脱贫户及三类监测对象分红，带动务工就业岗位20人。</t>
        </is>
      </c>
      <c r="P23" s="209" t="n">
        <v>3794</v>
      </c>
      <c r="Q23" s="209" t="inlineStr">
        <is>
          <t>否</t>
        </is>
      </c>
      <c r="R23" s="209" t="inlineStr">
        <is>
          <t>否</t>
        </is>
      </c>
      <c r="S23" s="209" t="inlineStr">
        <is>
          <t>是</t>
        </is>
      </c>
      <c r="T23" s="209" t="inlineStr">
        <is>
          <t>陆良县委组织部</t>
        </is>
      </c>
      <c r="U23" s="257" t="inlineStr">
        <is>
          <t>核桃村社区</t>
        </is>
      </c>
      <c r="V23" s="164" t="inlineStr">
        <is>
          <t>是</t>
        </is>
      </c>
      <c r="W23" s="248" t="n">
        <v>46054</v>
      </c>
      <c r="X23" s="252" t="n">
        <v>46357</v>
      </c>
      <c r="Y23" s="321" t="n"/>
    </row>
    <row r="24" ht="315" customHeight="1" s="1">
      <c r="A24" s="209" t="n">
        <v>18</v>
      </c>
      <c r="B24" s="209" t="inlineStr">
        <is>
          <t>产业发展</t>
        </is>
      </c>
      <c r="C24" s="164" t="inlineStr">
        <is>
          <t>加工流通项目</t>
        </is>
      </c>
      <c r="D24" s="164" t="inlineStr">
        <is>
          <t>农产品仓储保鲜冷链基础设施建设</t>
        </is>
      </c>
      <c r="E24" s="288" t="inlineStr">
        <is>
          <t>雨古村委会云南参分拣中心扩建项目</t>
        </is>
      </c>
      <c r="F24" s="257" t="inlineStr">
        <is>
          <t>龙海乡</t>
        </is>
      </c>
      <c r="G24" s="257" t="inlineStr">
        <is>
          <t>雨古村委会</t>
        </is>
      </c>
      <c r="H24" s="257" t="inlineStr">
        <is>
          <t>新建</t>
        </is>
      </c>
      <c r="I24" s="212" t="inlineStr">
        <is>
          <t>1.新建轻钢结构单层厂房：建筑面积 1 000 ㎡（檐高≈9 m，跨度24 m，无行车）。需要资金80万元。
2.新建云南参深加工线：清洗、分级、风干、真空包装一体化设备线 1 套（设计产能≈1 t/h）。
（1）清洗包装线设备含气泡清洗机、毛刷去泥机、分级筛、风干机、350立方的冷藏室，真空包装机、输送带及电控。
① 清洗—分级—真空包装线（鲜品）；
② 切片—烘干—包装线（干品），需要资金99万元；
（2）环保与安全，含不锈钢给排水管、电缆、桥架、压缩空气、污水处理收集池，需要资金12万元；  
（3）水、电、气、排水配套二、隔油池、粉尘收集、应急洗眼器、消防器材需要资金5.7万元。
（4）其他费用0.8万元。</t>
        </is>
      </c>
      <c r="J24" s="606" t="n">
        <v>197.5</v>
      </c>
      <c r="K24" s="607" t="n">
        <v>197.5</v>
      </c>
      <c r="L24" s="607" t="n">
        <v>0</v>
      </c>
      <c r="M24" s="607" t="n">
        <v>0</v>
      </c>
      <c r="N24" s="212" t="inlineStr">
        <is>
          <t>项目建成后可以实现每年加工1500吨，带动420人就地务工，雨古村委会村集体经济壮大50万元。（雨古村委会现种植云南参，是农业农村部认定的“一村一品”。面积达到4100亩，年产量达到4920吨，都是以鲜食 材料进入市场，价格低，抗拒市场风险能力弱，建设深加工非常有必要。雨古村委会坚持“富口袋”与“富脑袋”并重，赋予所有改革发展以“三个意义”，支持民族地区产业发展，增强民族地区发展内生动力，助力加快各民族共同走向社会主义现代化步伐。）</t>
        </is>
      </c>
      <c r="O24" s="212" t="inlineStr">
        <is>
          <t>雨古村委会分拣中心扩建带动村内村民就近50人就业务工， 
带动雨古村委会村民种植云南参种植户增加162户，全村种植面积达到4300亩，帮助村民深加工云南参2200吨，群众收入每公斤增加近12元的收入，户均增收1700元。 村内选择有就业头脑的负责管理，按照收益的8%，对61户251人进行收益分红。 其中：脱贫户34人，三类监测对象27人。</t>
        </is>
      </c>
      <c r="P24" s="209" t="n">
        <v>1704</v>
      </c>
      <c r="Q24" s="209" t="inlineStr">
        <is>
          <t>否</t>
        </is>
      </c>
      <c r="R24" s="209" t="inlineStr">
        <is>
          <t>否</t>
        </is>
      </c>
      <c r="S24" s="209" t="inlineStr">
        <is>
          <t>是</t>
        </is>
      </c>
      <c r="T24" s="209" t="inlineStr">
        <is>
          <t>陆良县农业农村局</t>
        </is>
      </c>
      <c r="U24" s="257" t="inlineStr">
        <is>
          <t>雨古村委会</t>
        </is>
      </c>
      <c r="V24" s="164" t="inlineStr">
        <is>
          <t>是</t>
        </is>
      </c>
      <c r="W24" s="248" t="inlineStr">
        <is>
          <t>2026年3月</t>
        </is>
      </c>
      <c r="X24" s="222" t="inlineStr">
        <is>
          <t>2026年10月</t>
        </is>
      </c>
      <c r="Y24" s="321" t="n"/>
    </row>
    <row r="25" ht="331.5" customHeight="1" s="1">
      <c r="A25" s="209" t="n">
        <v>19</v>
      </c>
      <c r="B25" s="212" t="inlineStr">
        <is>
          <t>产业发展</t>
        </is>
      </c>
      <c r="C25" s="209" t="inlineStr">
        <is>
          <t>生产项目</t>
        </is>
      </c>
      <c r="D25" s="209" t="inlineStr">
        <is>
          <t>种植业基地</t>
        </is>
      </c>
      <c r="E25" s="212" t="inlineStr">
        <is>
          <t>马街镇尹旗村委会郁金香示范种植基地建设项目</t>
        </is>
      </c>
      <c r="F25" s="212" t="inlineStr">
        <is>
          <t>马街镇</t>
        </is>
      </c>
      <c r="G25" s="212" t="inlineStr">
        <is>
          <t>尹旗村委会</t>
        </is>
      </c>
      <c r="H25" s="209" t="inlineStr">
        <is>
          <t>新建</t>
        </is>
      </c>
      <c r="I25" s="212" t="inlineStr">
        <is>
          <t>1.新建温室框架主体。肩高4.5m，拱高2m，跨度9m，电动卷膜，11320㎡，单价80元/㎡，合计90.56万元，争取财政衔接资金90.56万元。
2.安装棚内电动遮阳幕。电动钢缆拉幕内遮阳，11320㎡，20元/㎡，合计22.64万元，争取财政衔接资金22.64万元。
3.安装棚外电动遮阳幕。高度2.5m，齿轮齿条拉幕，11320㎡，40元/㎡，合计45.28万元，争取财政衔接资金45.28万元。
4.安装增湿系统。湿帘（1.8m高，黑色纸芯，0.15m厚）486㎡；湿帘风机60台；400W内循环风机68台。综合单价410元/㎡，计价19.9万元，争取财政衔接资金19.9万元。
5.安装灌溉管路1套。灌溉主管道270m；电磁阀110型4个；滴灌带40km。综合单价3万元/套，计价3万元，争取财政衔接资金3万元。</t>
        </is>
      </c>
      <c r="J25" s="209" t="n">
        <v>181.38</v>
      </c>
      <c r="K25" s="209" t="n">
        <v>180</v>
      </c>
      <c r="L25" s="601" t="n">
        <v>0</v>
      </c>
      <c r="M25" s="209" t="n">
        <v>1.38</v>
      </c>
      <c r="N25" s="212" t="inlineStr">
        <is>
          <t>通过新建11320平方米郁金香温室大棚，提升郁金香生产能力，项目建成后产权归尹旗村委会集体所有，预计项目年收益率10%，即20万元。预计能够带动全村脱贫户和监测对象101户328人年人均增收500元以上，村集体收入增加20万元。</t>
        </is>
      </c>
      <c r="O25" s="212" t="inlineStr">
        <is>
          <t>1.就业务工，带动务工25人。
2.带动生产，年生产产值450万元。
3.收益分红，按照收益的30%对监测户47户159人和其他低收入人群进行收益分红。</t>
        </is>
      </c>
      <c r="P25" s="209" t="n">
        <v>5114</v>
      </c>
      <c r="Q25" s="209" t="inlineStr">
        <is>
          <t>否</t>
        </is>
      </c>
      <c r="R25" s="209" t="inlineStr">
        <is>
          <t>否</t>
        </is>
      </c>
      <c r="S25" s="209" t="inlineStr">
        <is>
          <t>否</t>
        </is>
      </c>
      <c r="T25" s="209" t="inlineStr">
        <is>
          <t>陆良县农业农村局</t>
        </is>
      </c>
      <c r="U25" s="209" t="inlineStr">
        <is>
          <t>尹旗村委会</t>
        </is>
      </c>
      <c r="V25" s="209" t="inlineStr">
        <is>
          <t>是</t>
        </is>
      </c>
      <c r="W25" s="248" t="n">
        <v>46054</v>
      </c>
      <c r="X25" s="248" t="n">
        <v>46266</v>
      </c>
      <c r="Y25" s="209" t="n"/>
    </row>
    <row r="26" ht="216.75" customHeight="1" s="1">
      <c r="A26" s="209" t="n">
        <v>20</v>
      </c>
      <c r="B26" s="209" t="inlineStr">
        <is>
          <t>产业发展</t>
        </is>
      </c>
      <c r="C26" s="212" t="inlineStr">
        <is>
          <t>加工流通项目</t>
        </is>
      </c>
      <c r="D26" s="209" t="inlineStr">
        <is>
          <t>市场建设和农村物流</t>
        </is>
      </c>
      <c r="E26" s="212" t="inlineStr">
        <is>
          <t>马街镇大龙潭社区农村集市建设项目</t>
        </is>
      </c>
      <c r="F26" s="212" t="inlineStr">
        <is>
          <t>马街镇</t>
        </is>
      </c>
      <c r="G26" s="209" t="inlineStr">
        <is>
          <t>大龙潭社区</t>
        </is>
      </c>
      <c r="H26" s="209" t="inlineStr">
        <is>
          <t>新建</t>
        </is>
      </c>
      <c r="I26" s="299" t="inlineStr">
        <is>
          <t>社区集市建设：
①场地硬化：1000平方米×100元/平方米=10万元
②摊位建设：50个×3000元/个=15万元
③顶棚搭建：1000平方米×160元/平方米=16万元
④给排水系统：5万元
⑤供电照明系统：3万元
⑥消防设施：5万元
⑦公共厕所：1座×150000元=15万元
⑧垃圾处理设施：1套×80000元=8万元
⑨配套道路：200米×200元/米=4万元
合计81万元</t>
        </is>
      </c>
      <c r="J26" s="209" t="n">
        <v>81</v>
      </c>
      <c r="K26" s="209" t="n">
        <v>80</v>
      </c>
      <c r="L26" s="601" t="n">
        <v>0</v>
      </c>
      <c r="M26" s="209" t="n">
        <v>1</v>
      </c>
      <c r="N26" s="209" t="inlineStr">
        <is>
          <t>通过集市新建项目，辐射周边小龙、泉丰、前所部分村民3000余人，项目建成后产权归大龙潭社区所有，预计项目年收益率为3.3％，即5万元；带动辖区内农户20户48人务工（其中脱贫户1户1人，监测对象2户2人），户均增加1000元以上，村集体收入增加5万元</t>
        </is>
      </c>
      <c r="O26" s="212" t="inlineStr">
        <is>
          <t>1.就业务工带动农户20户48人                     2、收益分红，按照收益的30%，对全村监测户22户56人及低收入户进行收益分红                               3、帮助产销对接，帮助30户农户出售畜蛋及蔬菜3吨</t>
        </is>
      </c>
      <c r="P26" s="209" t="n">
        <v>5547</v>
      </c>
      <c r="Q26" s="209" t="inlineStr">
        <is>
          <t>否</t>
        </is>
      </c>
      <c r="R26" s="209" t="inlineStr">
        <is>
          <t>否</t>
        </is>
      </c>
      <c r="S26" s="209" t="inlineStr">
        <is>
          <t>否</t>
        </is>
      </c>
      <c r="T26" s="209" t="inlineStr">
        <is>
          <t>陆良县农业农村局</t>
        </is>
      </c>
      <c r="U26" s="209" t="inlineStr">
        <is>
          <t>马街镇大龙潭社区</t>
        </is>
      </c>
      <c r="V26" s="209" t="inlineStr">
        <is>
          <t>是</t>
        </is>
      </c>
      <c r="W26" s="248" t="n">
        <v>46054</v>
      </c>
      <c r="X26" s="248" t="n">
        <v>46266</v>
      </c>
      <c r="Y26" s="209" t="n"/>
    </row>
    <row r="27" ht="366" customHeight="1" s="1">
      <c r="A27" s="209" t="n">
        <v>21</v>
      </c>
      <c r="B27" s="212" t="inlineStr">
        <is>
          <t>产业发展</t>
        </is>
      </c>
      <c r="C27" s="212" t="inlineStr">
        <is>
          <t>加工流通项目</t>
        </is>
      </c>
      <c r="D27" s="212" t="inlineStr">
        <is>
          <t>加工业</t>
        </is>
      </c>
      <c r="E27" s="212" t="inlineStr">
        <is>
          <t>马街镇泉丰村委会瓶装水生产项目</t>
        </is>
      </c>
      <c r="F27" s="209" t="inlineStr">
        <is>
          <t>马街镇</t>
        </is>
      </c>
      <c r="G27" s="209" t="inlineStr">
        <is>
          <t>泉丰村委会</t>
        </is>
      </c>
      <c r="H27" s="209" t="inlineStr">
        <is>
          <t>新建</t>
        </is>
      </c>
      <c r="I27" s="212" t="inlineStr">
        <is>
          <t>整合现有优势资源，结合泉丰优质水源，泉丰村山泉水资源整合、瓶装水生产项目总投资概算：165.96万元，主要建设内容为：                               
1.新建钢屋架构房（长40m，宽14.5m，工程量580㎡，单价500元/㎡）合计：29万元； 
2.厂房基础设施包含：地梁、水沟铺设、水电管网布设、地坪漆（长44m，宽14.5m，工程量580㎡，单价150元/㎡）合计：8.7万元；       
3.机器设备（预处理设备（石英砂 + 活性炭过滤器 + 软水器）8.6万元，深度处理设备（反渗透主机 + 储水罐）12.8万元，消毒设备（紫外线杀菌器 + 臭氧发生器）2.1万元，包装设备（全自动灌装机 + 旋盖机 + 贴标机）9.5万元，合计：33万元                                 
4.辅助设备（PLC 控制系统、高压清洗机、化验室设备）7.7万元，瓶胚、瓶盖、标签、包装膜14万元）合计：21.7万元。                 
5.  建设无菌生产车间 ：（长20米，宽14.5米工程量290㎡，单价300元/㎡）合计：8.7万元</t>
        </is>
      </c>
      <c r="J27" s="209" t="n">
        <v>101.1</v>
      </c>
      <c r="K27" s="209" t="n">
        <v>100</v>
      </c>
      <c r="L27" s="601" t="n">
        <v>0</v>
      </c>
      <c r="M27" s="209" t="n">
        <v>1.1</v>
      </c>
      <c r="N27" s="212" t="inlineStr">
        <is>
          <t>通过新建瓶装水生产线，提升矿泉水生产能力，项目建成后产权归泉丰村委会集体所有，预计项目年收益率10-15%，即15-20万元。预计能够带动全村脱贫户和监测对象65户210人年人均增收600元以上，村集体收入增加20万元。</t>
        </is>
      </c>
      <c r="O27" s="212" t="inlineStr">
        <is>
          <t>1.就业务工，带动务工35人。
2.带动生产，年生产产值150万元。
3.收益分红，按照收益的30%对监测户16户49人和其他低收入人群进行收益分红。</t>
        </is>
      </c>
      <c r="P27" s="209" t="n">
        <v>2743</v>
      </c>
      <c r="Q27" s="209" t="inlineStr">
        <is>
          <t>是</t>
        </is>
      </c>
      <c r="R27" s="209" t="inlineStr">
        <is>
          <t>否</t>
        </is>
      </c>
      <c r="S27" s="230" t="inlineStr">
        <is>
          <t>是</t>
        </is>
      </c>
      <c r="T27" s="209" t="inlineStr">
        <is>
          <t>陆良县农业农村局</t>
        </is>
      </c>
      <c r="U27" s="209" t="inlineStr">
        <is>
          <t>泉丰村委会</t>
        </is>
      </c>
      <c r="V27" s="209" t="inlineStr">
        <is>
          <t>是</t>
        </is>
      </c>
      <c r="W27" s="248" t="n">
        <v>46054</v>
      </c>
      <c r="X27" s="248" t="n">
        <v>46266</v>
      </c>
      <c r="Y27" s="230" t="n"/>
    </row>
    <row r="28" ht="240" customHeight="1" s="1">
      <c r="A28" s="209" t="n">
        <v>22</v>
      </c>
      <c r="B28" s="209" t="inlineStr">
        <is>
          <t>产业发展</t>
        </is>
      </c>
      <c r="C28" s="212" t="inlineStr">
        <is>
          <t>加工流通项目</t>
        </is>
      </c>
      <c r="D28" s="209" t="inlineStr">
        <is>
          <t>市场建设和农村物流</t>
        </is>
      </c>
      <c r="E28" s="212" t="inlineStr">
        <is>
          <t>马街镇湖海村委会农村集市改造项目</t>
        </is>
      </c>
      <c r="F28" s="209" t="inlineStr">
        <is>
          <t>马街镇</t>
        </is>
      </c>
      <c r="G28" s="209" t="inlineStr">
        <is>
          <t>湖海村委会</t>
        </is>
      </c>
      <c r="H28" s="209" t="inlineStr">
        <is>
          <t>改扩建</t>
        </is>
      </c>
      <c r="I28" s="300" t="inlineStr">
        <is>
          <t>2026年计划发展产业，总投资概算：67.9万元，主要建设内容为：
农贸市场改造：原市场在茧站周边，以路为市，辐射周边海螺、沙坝沟、黄官营、汤官箐部分村民2000余人，现有占地面积2150㎡，改造后面积3000㎡，改造后摊位200个。改造场地硬化1500㎡×厚0.2m×400元/立方米=12万元，彩钢瓦1000㎡×100元/㎡=10万元，简易房：20间×1.5万元/间=30万元，水泥管φ1.5m：150m×600元/m=9万元，排水沟φ30，80m×300元/米（切割，安装，浇灌）=2.4万元，不锈钢售菜台2m×1m：15个×1000元/个=1.5万元，概算总合计：67.9万元。</t>
        </is>
      </c>
      <c r="J28" s="608" t="n">
        <v>67.90000000000001</v>
      </c>
      <c r="K28" s="608" t="n">
        <v>67</v>
      </c>
      <c r="L28" s="601" t="n">
        <v>0</v>
      </c>
      <c r="M28" s="209" t="n">
        <v>0.9</v>
      </c>
      <c r="N28" s="212" t="inlineStr">
        <is>
          <t>通过农贸市场改造项目的建设，辐射周边海螺、沙坝沟、黄官营、汤官箐部分村民2000余人，项目建成后产权归湖海村委会集体所有 ，每年收益  6万元 ，受益群众1318户4292人，预计能够带动全村脱贫户和监测对象68户223人年人均增收700元以上，村集体收入增加6万元。</t>
        </is>
      </c>
      <c r="O28" s="212" t="inlineStr">
        <is>
          <t>1.带动就业50人。
2.市场年经营额500万元。
3.收益分红，按照收益的30%对监测户20户58人和其他低收入人群进行收益分红。</t>
        </is>
      </c>
      <c r="P28" s="209" t="n">
        <v>4292</v>
      </c>
      <c r="Q28" s="209" t="inlineStr">
        <is>
          <t>否</t>
        </is>
      </c>
      <c r="R28" s="209" t="inlineStr">
        <is>
          <t>否</t>
        </is>
      </c>
      <c r="S28" s="209" t="inlineStr">
        <is>
          <t>否</t>
        </is>
      </c>
      <c r="T28" s="209" t="inlineStr">
        <is>
          <t>陆良县农业农村局</t>
        </is>
      </c>
      <c r="U28" s="209" t="inlineStr">
        <is>
          <t>湖海村委会</t>
        </is>
      </c>
      <c r="V28" s="209" t="inlineStr">
        <is>
          <t>是</t>
        </is>
      </c>
      <c r="W28" s="248" t="n">
        <v>46054</v>
      </c>
      <c r="X28" s="248" t="n">
        <v>46266</v>
      </c>
      <c r="Y28" s="209" t="n"/>
    </row>
    <row r="29" ht="99.75" customHeight="1" s="1">
      <c r="A29" s="209" t="n">
        <v>23</v>
      </c>
      <c r="B29" s="212" t="inlineStr">
        <is>
          <t>产业发展</t>
        </is>
      </c>
      <c r="C29" s="212" t="inlineStr">
        <is>
          <t>加工流通项目</t>
        </is>
      </c>
      <c r="D29" s="212" t="inlineStr">
        <is>
          <t>市场建设和农村物流</t>
        </is>
      </c>
      <c r="E29" s="212" t="inlineStr">
        <is>
          <t>庄上社区农产品交易市场建设项目</t>
        </is>
      </c>
      <c r="F29" s="212" t="inlineStr">
        <is>
          <t>马街镇</t>
        </is>
      </c>
      <c r="G29" s="212" t="inlineStr">
        <is>
          <t>庄上社区</t>
        </is>
      </c>
      <c r="H29" s="209" t="inlineStr">
        <is>
          <t>新建</t>
        </is>
      </c>
      <c r="I29" s="212" t="inlineStr">
        <is>
          <t>新建农产品交易市场面积600平方米，每平方米1700元，合计资金：102万元。采用钢混框架结构。</t>
        </is>
      </c>
      <c r="J29" s="209" t="n">
        <v>102</v>
      </c>
      <c r="K29" s="209" t="n">
        <v>100</v>
      </c>
      <c r="L29" s="601" t="n">
        <v>0</v>
      </c>
      <c r="M29" s="209" t="n">
        <v>2</v>
      </c>
      <c r="N29" s="212" t="inlineStr">
        <is>
          <t>通过农贸市场改造项目的建设，辐射周边郭家、湖海、薛官堡部分村民6000余人，项目建成后产权归庄上社区集体所有 ，每年收益 7万元 ，受益群众3420户8292人，预计能够带动全村脱贫户和监测对象152户459人年人均增收700元以上，村集体收入增加7万元。</t>
        </is>
      </c>
      <c r="O29" s="212" t="inlineStr">
        <is>
          <t>1.带动就业20人。
2.市场年经营额450万元。
3.收益分红，按照收益的30%对监测户53户145人和其他低收入人群进行收益分红。</t>
        </is>
      </c>
      <c r="P29" s="209" t="n">
        <v>8292</v>
      </c>
      <c r="Q29" s="209" t="inlineStr">
        <is>
          <t>是</t>
        </is>
      </c>
      <c r="R29" s="209" t="inlineStr">
        <is>
          <t>否</t>
        </is>
      </c>
      <c r="S29" s="209" t="inlineStr">
        <is>
          <t>否</t>
        </is>
      </c>
      <c r="T29" s="209" t="inlineStr">
        <is>
          <t>陆良县农业农村局</t>
        </is>
      </c>
      <c r="U29" s="209" t="inlineStr">
        <is>
          <t>庄上社区</t>
        </is>
      </c>
      <c r="V29" s="209" t="inlineStr">
        <is>
          <t>是</t>
        </is>
      </c>
      <c r="W29" s="248" t="n">
        <v>46054</v>
      </c>
      <c r="X29" s="248" t="n">
        <v>46266</v>
      </c>
      <c r="Y29" s="209" t="n"/>
    </row>
    <row r="30" ht="409.5" customHeight="1" s="1">
      <c r="A30" s="209" t="n">
        <v>24</v>
      </c>
      <c r="B30" s="209" t="inlineStr">
        <is>
          <t>产业发展</t>
        </is>
      </c>
      <c r="C30" s="209" t="inlineStr">
        <is>
          <t>生产项目</t>
        </is>
      </c>
      <c r="D30" s="210" t="inlineStr">
        <is>
          <t>休闲农业与乡村旅游</t>
        </is>
      </c>
      <c r="E30" s="209" t="inlineStr">
        <is>
          <t>马街镇汤官箐梨树、陶罐生产配套设施建设项目</t>
        </is>
      </c>
      <c r="F30" s="209" t="inlineStr">
        <is>
          <t>马街镇</t>
        </is>
      </c>
      <c r="G30" s="209" t="inlineStr">
        <is>
          <t>汤官箐村委会</t>
        </is>
      </c>
      <c r="H30" s="209" t="inlineStr">
        <is>
          <t>新建</t>
        </is>
      </c>
      <c r="I30" s="299" t="inlineStr">
        <is>
          <t>总投资295.21万元，自筹资金95.21万元，主要建设内容如下：
一、生态基础设施类：54.62万元。
1.污水与雨水系统：安装DN600混凝土雨污分离双管网800 米，采用开槽埋管施工工艺，综合单价380元/m，合计30.40万元；
2.雨箅子：安装雨箅子 130 元/个*32 个，合计0.42万元；
3.大三格沉淀池：新建大三格沉淀池10万元/座*1座，合计10万元；
4.氧化塘 ：新建氧化塘 3万元/个*3 个，合计 9万元；
5.照明：安装24盏 6m 高、100W 光源功率，并配套太阳能板及蓄电池的 LED 路灯，综合单价 2000 元 / 盏；概算总造价 4.8万元。灯杆融入梨花纹样雕刻。
二、陶梨文化相关配套类77.09万元。
6.梨园灌溉工程：从五峰山引水灌溉梨园，新建管道4545m。其中：输水干管采用PE100级DN110mm（1.6MPa）的输水管道，长750m；输水主管采用PE100级DN63mm（1.6MPa）的输水管道，长595m；配水主管采用PE100级DN50mm（1.6MPa）的输水管道，长1400m，配水支管采用PE100级DN32mm（1.6MPa）的输水管道，长1600m。及田间灌溉系统。综合单价80 元 /m，概算总造价 36.36 万元。
7.陶韵梨香集市：采用框架结构，屋顶与龙窑一致，采用坡屋顶，设置摊位、仓库、通道等区域，集市面积195㎡，综合单价800元 /㎡，概算总造价15.60万元。附属场地采用石块铺设，总面积285㎡，综合单价180元 /㎡，概算总造价5.13元。
16.陶艺坊：利用闲置房改造专业的陶艺创作空间，房屋主体130㎡，院子162㎡。综合单价600元 /㎡，概算总造价7.8元。
8.龙窑修缮工程：结构加固（碳纤维布补强）+表面修复（传统耐火土还原），增设AR导览屏展示古法烧窑流程。修缮1座，综合单价20万元，概算总造价20万元。</t>
        </is>
      </c>
      <c r="J30" s="209" t="n">
        <v>131.71</v>
      </c>
      <c r="K30" s="600" t="n">
        <v>0</v>
      </c>
      <c r="L30" s="601" t="n">
        <v>130</v>
      </c>
      <c r="M30" s="209" t="n">
        <v>1.71</v>
      </c>
      <c r="N30" s="212" t="inlineStr">
        <is>
          <t>通过“古梨陶韵”生产配套设施建设项目，提升梨园果树和陶罐产量，项目建成后产权归汤官箐村委会集体所有，预计项目年收益率10.3%，即20万元。预计能够带动全村脱贫户和监测对象81户245人年人均增收1000元以上，村集体收入增加30.5万元。</t>
        </is>
      </c>
      <c r="O30" s="212" t="inlineStr">
        <is>
          <t>1.就业务工，带动务工50人。
2.带动生产，年生产产值300万元。
3.收益分红，按照收益的30%对监测户20户58人和其他低收入人群进行收益分红。</t>
        </is>
      </c>
      <c r="P30" s="209" t="n">
        <v>3010</v>
      </c>
      <c r="Q30" s="209" t="inlineStr">
        <is>
          <t>否</t>
        </is>
      </c>
      <c r="R30" s="209" t="inlineStr">
        <is>
          <t>否</t>
        </is>
      </c>
      <c r="S30" s="209" t="inlineStr">
        <is>
          <t>否</t>
        </is>
      </c>
      <c r="T30" s="209" t="inlineStr">
        <is>
          <t>陆良县农业农村局</t>
        </is>
      </c>
      <c r="U30" s="209" t="inlineStr">
        <is>
          <t>汤管箐村委会</t>
        </is>
      </c>
      <c r="V30" s="209" t="inlineStr">
        <is>
          <t>是</t>
        </is>
      </c>
      <c r="W30" s="248" t="n">
        <v>46054</v>
      </c>
      <c r="X30" s="248" t="n">
        <v>46266</v>
      </c>
      <c r="Y30" s="209" t="n"/>
    </row>
    <row r="31" ht="89.25" customHeight="1" s="1">
      <c r="A31" s="209" t="n">
        <v>25</v>
      </c>
      <c r="B31" s="212" t="inlineStr">
        <is>
          <t>产业发展</t>
        </is>
      </c>
      <c r="C31" s="209" t="inlineStr">
        <is>
          <t>生产项目</t>
        </is>
      </c>
      <c r="D31" s="209" t="inlineStr">
        <is>
          <t>种植业基地</t>
        </is>
      </c>
      <c r="E31" s="209" t="inlineStr">
        <is>
          <t>松露保育促繁示范基地建设项目</t>
        </is>
      </c>
      <c r="F31" s="209" t="inlineStr">
        <is>
          <t>马街镇</t>
        </is>
      </c>
      <c r="G31" s="209" t="inlineStr">
        <is>
          <t>小龙潭社区</t>
        </is>
      </c>
      <c r="H31" s="209" t="inlineStr">
        <is>
          <t>改扩建</t>
        </is>
      </c>
      <c r="I31" s="212" t="inlineStr">
        <is>
          <t>基地保护围网5000m，搭建看护房2间共60㎡，拆建房屋4间2层共240㎡，监控系统、消防设施（高清摄像头30只），场地硬化450㎡C25混凝土，厚20cm，100m³蓄水池改造、电力线路安装600m。</t>
        </is>
      </c>
      <c r="J31" s="209" t="n">
        <v>61</v>
      </c>
      <c r="K31" s="209" t="n">
        <v>60</v>
      </c>
      <c r="L31" s="601" t="n">
        <v>0</v>
      </c>
      <c r="M31" s="209" t="n">
        <v>1</v>
      </c>
      <c r="N31" s="315" t="inlineStr">
        <is>
          <t>通过新建松露保育促繁示范基地，提升松露生产能力，项目建成后产权归小龙潭社区集体所有，预计项目年收益率20%，即20万元。预计能够带动全村脱贫户和监测对象69户187人年人均增收500元以上，村集体收入增加20万元。</t>
        </is>
      </c>
      <c r="O31" s="212" t="inlineStr">
        <is>
          <t>1.就业务工，带动务工55人。
2.带动生产，年生产产值147万元。
3.收益分红，按照收益的30%对监测户24户65人和其他低收入人群进行收益分红。</t>
        </is>
      </c>
      <c r="P31" s="209" t="n">
        <v>2680</v>
      </c>
      <c r="Q31" s="209" t="inlineStr">
        <is>
          <t>是</t>
        </is>
      </c>
      <c r="R31" s="209" t="inlineStr">
        <is>
          <t>否</t>
        </is>
      </c>
      <c r="S31" s="209" t="inlineStr">
        <is>
          <t>否</t>
        </is>
      </c>
      <c r="T31" s="209" t="inlineStr">
        <is>
          <t>陆良县农业农村局</t>
        </is>
      </c>
      <c r="U31" s="209" t="inlineStr">
        <is>
          <t>小龙潭社区</t>
        </is>
      </c>
      <c r="V31" s="209" t="inlineStr">
        <is>
          <t>是</t>
        </is>
      </c>
      <c r="W31" s="248" t="n">
        <v>46054</v>
      </c>
      <c r="X31" s="248" t="n">
        <v>46266</v>
      </c>
      <c r="Y31" s="209" t="n"/>
    </row>
    <row r="32" ht="138" customHeight="1" s="1">
      <c r="A32" s="209" t="n">
        <v>26</v>
      </c>
      <c r="B32" s="209" t="inlineStr">
        <is>
          <t>产业发展</t>
        </is>
      </c>
      <c r="C32" s="164" t="inlineStr">
        <is>
          <t>加工流通项目</t>
        </is>
      </c>
      <c r="D32" s="209" t="inlineStr">
        <is>
          <t>农产品仓储保鲜冷链基础设施建设</t>
        </is>
      </c>
      <c r="E32" s="164" t="inlineStr">
        <is>
          <t>清河社区蔬菜冷链配套设施建设项目</t>
        </is>
      </c>
      <c r="F32" s="164" t="inlineStr">
        <is>
          <t>三岔河镇</t>
        </is>
      </c>
      <c r="G32" s="164" t="inlineStr">
        <is>
          <t>清河社区</t>
        </is>
      </c>
      <c r="H32" s="164" t="inlineStr">
        <is>
          <t>新建</t>
        </is>
      </c>
      <c r="I32" s="302" t="inlineStr">
        <is>
          <t>为进一步拓展清河社区蔬菜分拣冷鲜设施设备的效能，拓展冷链园区配套设施，提升现有资产效益最大化：
1.建设冷链制冰库300平方米及设施设备安装，综合单价3000元/平方米，概算资金90万元。
2.购置安装蔬菜保鲜库真空机2台，单价65万元/台，概算资金130万元
合计220万元。</t>
        </is>
      </c>
      <c r="J32" s="609" t="n">
        <v>220</v>
      </c>
      <c r="K32" s="609" t="n">
        <v>200</v>
      </c>
      <c r="L32" s="601" t="n">
        <v>0</v>
      </c>
      <c r="M32" s="609" t="n">
        <v>20</v>
      </c>
      <c r="N32" s="610" t="inlineStr">
        <is>
          <t>项目建成后，产权归社区所有，进一步提升现有分拣冷鲜中心市场竞争力，增加经济效益，社区引进云南源恒农业发展有限公司进行合作运营，预计项目年收益为20万元，带动脱贫户和监测对象81户244人增收，户均增收2000元以上，集体经济增收20万元。</t>
        </is>
      </c>
      <c r="O32" s="291" t="inlineStr">
        <is>
          <t>带动生产、务工就业、收益分红</t>
        </is>
      </c>
      <c r="P32" s="209" t="n">
        <v>3891</v>
      </c>
      <c r="Q32" s="209" t="inlineStr">
        <is>
          <t>否</t>
        </is>
      </c>
      <c r="R32" s="209" t="inlineStr">
        <is>
          <t>否</t>
        </is>
      </c>
      <c r="S32" s="209" t="inlineStr">
        <is>
          <t>否</t>
        </is>
      </c>
      <c r="T32" s="209" t="inlineStr">
        <is>
          <t>陆良县农业农村局</t>
        </is>
      </c>
      <c r="U32" s="209" t="inlineStr">
        <is>
          <t>清河社区</t>
        </is>
      </c>
      <c r="V32" s="164" t="inlineStr">
        <is>
          <t>是</t>
        </is>
      </c>
      <c r="W32" s="248" t="n">
        <v>46085</v>
      </c>
      <c r="X32" s="248" t="n">
        <v>46238</v>
      </c>
      <c r="Y32" s="322" t="n"/>
    </row>
    <row r="33" ht="89.25" customHeight="1" s="1">
      <c r="A33" s="209" t="n">
        <v>27</v>
      </c>
      <c r="B33" s="209" t="inlineStr">
        <is>
          <t>产业发展</t>
        </is>
      </c>
      <c r="C33" s="212" t="inlineStr">
        <is>
          <t>新型农村集体经济发展项目</t>
        </is>
      </c>
      <c r="D33" s="212" t="inlineStr">
        <is>
          <t>新型农村集体经济发展项目</t>
        </is>
      </c>
      <c r="E33" s="212" t="inlineStr">
        <is>
          <t>马街社区新能源电动汽车综合服务中心建设项目</t>
        </is>
      </c>
      <c r="F33" s="209" t="inlineStr">
        <is>
          <t>马街镇</t>
        </is>
      </c>
      <c r="G33" s="209" t="inlineStr">
        <is>
          <t>马街社区</t>
        </is>
      </c>
      <c r="H33" s="209" t="inlineStr">
        <is>
          <t>新建</t>
        </is>
      </c>
      <c r="I33" s="212" t="inlineStr">
        <is>
          <t>占地15亩，总建设面积8000平方米。其中：充电桩20个，钢屋架结构雨棚1000平方米，顾客服务大厅300平方米，全自动洗车车间100平方米，停车场4000平方米，配电房300平方米，门卫室100平方米。</t>
        </is>
      </c>
      <c r="J33" s="209" t="n">
        <v>160</v>
      </c>
      <c r="K33" s="209" t="n">
        <v>140</v>
      </c>
      <c r="L33" s="601" t="n">
        <v>0</v>
      </c>
      <c r="M33" s="209" t="n">
        <v>20</v>
      </c>
      <c r="N33" s="213" t="inlineStr">
        <is>
          <t>通过新能源电动汽车综合服务中心建设的建设，有效解决新能源汽车用户充电难的问题，项目建成后产权归项目实施村（社区）集体所有 ，每年收益20万元左右 ，带动村集体收入增加20万元左右。</t>
        </is>
      </c>
      <c r="O33" s="212" t="inlineStr">
        <is>
          <t>1.就业务工，带动务工20人。
2.收益分红，按照收益的30%对监测户和其他低收入人群进行收益分红。</t>
        </is>
      </c>
      <c r="P33" s="209" t="n">
        <v>15000</v>
      </c>
      <c r="Q33" s="209" t="inlineStr">
        <is>
          <t>否</t>
        </is>
      </c>
      <c r="R33" s="209" t="inlineStr">
        <is>
          <t>否</t>
        </is>
      </c>
      <c r="S33" s="209" t="inlineStr">
        <is>
          <t>是</t>
        </is>
      </c>
      <c r="T33" s="212" t="inlineStr">
        <is>
          <t>陆良县委组织部</t>
        </is>
      </c>
      <c r="U33" s="209" t="inlineStr">
        <is>
          <t>马街社区</t>
        </is>
      </c>
      <c r="V33" s="209" t="inlineStr">
        <is>
          <t>是</t>
        </is>
      </c>
      <c r="W33" s="248" t="n">
        <v>46057</v>
      </c>
      <c r="X33" s="248" t="n">
        <v>46299</v>
      </c>
      <c r="Y33" s="212" t="n"/>
    </row>
    <row r="34" ht="227.25" customHeight="1" s="1">
      <c r="A34" s="209" t="n">
        <v>28</v>
      </c>
      <c r="B34" s="212" t="inlineStr">
        <is>
          <t>产业发展</t>
        </is>
      </c>
      <c r="C34" s="212" t="inlineStr">
        <is>
          <t>新型农村集体经济发展项目</t>
        </is>
      </c>
      <c r="D34" s="212" t="inlineStr">
        <is>
          <t>新型农村集体经济发展项目</t>
        </is>
      </c>
      <c r="E34" s="212" t="inlineStr">
        <is>
          <t>朱家堡食用菌生产加工建设项目</t>
        </is>
      </c>
      <c r="F34" s="209" t="inlineStr">
        <is>
          <t>马街镇</t>
        </is>
      </c>
      <c r="G34" s="209" t="inlineStr">
        <is>
          <t>朱家堡村委会</t>
        </is>
      </c>
      <c r="H34" s="209" t="inlineStr">
        <is>
          <t>新建</t>
        </is>
      </c>
      <c r="I34" s="212" t="inlineStr">
        <is>
          <t>占地6亩，总建设面积4000平方米。建设内容：一是场地硬化4000㎡，合计35万元；二是建设钢架连体车间3000㎡，高10米，车间立柱采用16米跨度，顶部采用8米一跨弧形进口隔热农膜覆盖，四周采用砖混+水泥板建设，合计150万元；三是车间吊顶3000㎡，隔热保温型竹木纤维板吊顶，合计50万元；四是建设蔬菜预冷室1000㎡，环保型聚氨酯双面彩钢板库板，高6米，100HP制冷压缩机2台，合计150万；五是建设食用菌储藏室400㎡，购买80HP制冷压缩机2台，合计60万元；六是水电，车间内部水路，电路，车间照明，合计10万元。</t>
        </is>
      </c>
      <c r="J34" s="209" t="n">
        <v>305</v>
      </c>
      <c r="K34" s="209" t="n">
        <v>280</v>
      </c>
      <c r="L34" s="601" t="n">
        <v>0</v>
      </c>
      <c r="M34" s="209" t="n">
        <v>25</v>
      </c>
      <c r="N34" s="212" t="inlineStr">
        <is>
          <t>通过食用菌生产加工建设项目，提升食用菌产量和品质，项目建成后产权归项目实施村（社区）集体所有，预计项目年收益率10%，即30万元，集体收入增加30万元。</t>
        </is>
      </c>
      <c r="O34" s="212" t="inlineStr">
        <is>
          <t>1.就业务工，带动务工50人。
2.收益分红，按照收益的30%对监测户和其他低收入人群进行收益分红。</t>
        </is>
      </c>
      <c r="P34" s="209" t="n">
        <v>18365</v>
      </c>
      <c r="Q34" s="209" t="inlineStr">
        <is>
          <t>否</t>
        </is>
      </c>
      <c r="R34" s="209" t="inlineStr">
        <is>
          <t>否</t>
        </is>
      </c>
      <c r="S34" s="212" t="inlineStr">
        <is>
          <t>否</t>
        </is>
      </c>
      <c r="T34" s="212" t="inlineStr">
        <is>
          <t>陆良县委组织部</t>
        </is>
      </c>
      <c r="U34" s="209" t="inlineStr">
        <is>
          <t>马街镇人民政府</t>
        </is>
      </c>
      <c r="V34" s="209" t="inlineStr">
        <is>
          <t>是</t>
        </is>
      </c>
      <c r="W34" s="248" t="n">
        <v>46054</v>
      </c>
      <c r="X34" s="248" t="n">
        <v>46266</v>
      </c>
      <c r="Y34" s="212" t="n"/>
    </row>
    <row r="35" ht="111.75" customHeight="1" s="1">
      <c r="A35" s="209" t="n">
        <v>29</v>
      </c>
      <c r="B35" s="212" t="inlineStr">
        <is>
          <t>产业发展</t>
        </is>
      </c>
      <c r="C35" s="209" t="inlineStr">
        <is>
          <t>生产项目</t>
        </is>
      </c>
      <c r="D35" s="209" t="inlineStr">
        <is>
          <t>种植业基地</t>
        </is>
      </c>
      <c r="E35" s="212" t="inlineStr">
        <is>
          <t>马街镇海螺标准化花卉育苗建设项目</t>
        </is>
      </c>
      <c r="F35" s="212" t="inlineStr">
        <is>
          <t>马街镇</t>
        </is>
      </c>
      <c r="G35" s="212" t="inlineStr">
        <is>
          <t>海螺村村委会</t>
        </is>
      </c>
      <c r="H35" s="212" t="inlineStr">
        <is>
          <t>新建</t>
        </is>
      </c>
      <c r="I35" s="212" t="inlineStr">
        <is>
          <t>马街镇海螺标准化花卉育苗建设：
1.温室建设：14743平方米×150元/平方米=221.1万元                          
2.道路硬化：830平方米×70元/平方米=5.81万元   
3.给排水，供电系统：5万元</t>
        </is>
      </c>
      <c r="J35" s="164" t="n">
        <v>231.91</v>
      </c>
      <c r="K35" s="601" t="n">
        <v>0</v>
      </c>
      <c r="L35" s="600" t="n">
        <v>230</v>
      </c>
      <c r="M35" s="600" t="n">
        <v>1.91</v>
      </c>
      <c r="N35" s="221" t="inlineStr">
        <is>
          <t>通过花卉种源种苗基地的建设，提升市场规模化供应需求，带动周边花卉产业发展，建立常态化用工机制，日均吸纳30余名农村劳动力就业。项目建成后产权归海螺村委会所有，预计项目年收益率5%，即22.5万元。预计能够带动全村脱贫户及监测对象45户148人，年人均增收1000元以上，村集体经济收入增加22.5万元。</t>
        </is>
      </c>
      <c r="O35" s="212" t="inlineStr">
        <is>
          <t>1.就业务工带动农户30人/日。                    
2.收益分红，按照投资的6%分红，每年保底收益28.93万元。                    3、帮助产销对接，帮助100余户农户发展花卉产业。</t>
        </is>
      </c>
      <c r="P35" s="209" t="n">
        <v>3612</v>
      </c>
      <c r="Q35" s="209" t="inlineStr">
        <is>
          <t>否</t>
        </is>
      </c>
      <c r="R35" s="209" t="inlineStr">
        <is>
          <t>否</t>
        </is>
      </c>
      <c r="S35" s="212" t="inlineStr">
        <is>
          <t>否</t>
        </is>
      </c>
      <c r="T35" s="209" t="inlineStr">
        <is>
          <t>陆良县农业农村局</t>
        </is>
      </c>
      <c r="U35" s="209" t="inlineStr">
        <is>
          <t>海螺村委会</t>
        </is>
      </c>
      <c r="V35" s="209" t="inlineStr">
        <is>
          <t>是</t>
        </is>
      </c>
      <c r="W35" s="248" t="n">
        <v>46174</v>
      </c>
      <c r="X35" s="248" t="n">
        <v>46357</v>
      </c>
      <c r="Y35" s="210" t="n"/>
    </row>
    <row r="36" ht="89.25" customHeight="1" s="1">
      <c r="A36" s="209" t="n">
        <v>30</v>
      </c>
      <c r="B36" s="209" t="inlineStr">
        <is>
          <t>产业发展</t>
        </is>
      </c>
      <c r="C36" s="164" t="inlineStr">
        <is>
          <t>加工流通项目</t>
        </is>
      </c>
      <c r="D36" s="212" t="inlineStr">
        <is>
          <t>加工业</t>
        </is>
      </c>
      <c r="E36" s="209" t="inlineStr">
        <is>
          <t>大沟村塑料制品加工建设项目</t>
        </is>
      </c>
      <c r="F36" s="209" t="inlineStr">
        <is>
          <t>三岔河镇</t>
        </is>
      </c>
      <c r="G36" s="209" t="inlineStr">
        <is>
          <t>大沟村委会</t>
        </is>
      </c>
      <c r="H36" s="210" t="inlineStr">
        <is>
          <t>新建</t>
        </is>
      </c>
      <c r="I36" s="212" t="inlineStr">
        <is>
          <t>钢结构厂房改造900平方米，概算资金50万元；安装315KVA变压器1台，概算资金25万元；道路C25砼硬化500米，概算资金15万元；购置安装注塑机设备3台，概算资金180万元； 模具3套概算资金25万元。</t>
        </is>
      </c>
      <c r="J36" s="600" t="n">
        <v>260</v>
      </c>
      <c r="K36" s="600" t="n">
        <v>250</v>
      </c>
      <c r="L36" s="601" t="n">
        <v>0</v>
      </c>
      <c r="M36" s="600" t="n">
        <v>10</v>
      </c>
      <c r="N36" s="213" t="inlineStr">
        <is>
          <t>项目建成后产权归大沟村委会，村委会引进生产企业合作经营，预计年收益率为10％，即25万元。带动辖区内农户40户，户均增收3000元以上，提供就业岗位20余人，村集体收入增加30万元。</t>
        </is>
      </c>
      <c r="O36" s="212" t="inlineStr">
        <is>
          <t>收益分红、务工就业</t>
        </is>
      </c>
      <c r="P36" s="209" t="n">
        <v>4880</v>
      </c>
      <c r="Q36" s="209" t="inlineStr">
        <is>
          <t>否</t>
        </is>
      </c>
      <c r="R36" s="209" t="inlineStr">
        <is>
          <t>否</t>
        </is>
      </c>
      <c r="S36" s="209" t="inlineStr">
        <is>
          <t>是</t>
        </is>
      </c>
      <c r="T36" s="209" t="inlineStr">
        <is>
          <t>陆良县农业农村局</t>
        </is>
      </c>
      <c r="U36" s="209" t="inlineStr">
        <is>
          <t>大沟村委会</t>
        </is>
      </c>
      <c r="V36" s="209" t="inlineStr">
        <is>
          <t>是</t>
        </is>
      </c>
      <c r="W36" s="248" t="inlineStr">
        <is>
          <t>2026年3月</t>
        </is>
      </c>
      <c r="X36" s="248" t="inlineStr">
        <is>
          <t>2026年8月</t>
        </is>
      </c>
      <c r="Y36" s="210" t="n"/>
    </row>
    <row r="37" ht="341.25" customHeight="1" s="1">
      <c r="A37" s="209" t="n">
        <v>31</v>
      </c>
      <c r="B37" s="209" t="inlineStr">
        <is>
          <t>产业发展</t>
        </is>
      </c>
      <c r="C37" s="164" t="inlineStr">
        <is>
          <t>生产项目</t>
        </is>
      </c>
      <c r="D37" s="209" t="inlineStr">
        <is>
          <t>休闲农业与乡村旅游</t>
        </is>
      </c>
      <c r="E37" s="164" t="inlineStr">
        <is>
          <t>罗依村2026年农文旅发展建设项目（二期）</t>
        </is>
      </c>
      <c r="F37" s="164" t="inlineStr">
        <is>
          <t>三岔河镇</t>
        </is>
      </c>
      <c r="G37" s="252" t="inlineStr">
        <is>
          <t>罗依村委会</t>
        </is>
      </c>
      <c r="H37" s="209" t="inlineStr">
        <is>
          <t>新建</t>
        </is>
      </c>
      <c r="I37" s="302" t="inlineStr">
        <is>
          <t xml:space="preserve">（一）罗依村乡村旅游露营基地建设：
购置安装露营太空舱（规格47平方米/个）6个，综合单价15万元/个，概算资金90万元。
（二）马帮文化体验基地建设：
1.竞技马场：基础场地平整6000m²，单价35元/m²，概算资金21万元。②沙滩沙褥垫层铺装6000m²*0.6m=3600m³，单价160元/m³，概算资金57.6万元。竞技马场栅栏外周长300米，内周长150米，总周长450米，单价180元/米，合计8.1万元。
合计金额86.7万元。
2.驿站：①轻钢结构马房300m²，单价500元/m²，概算资金15万元。 
（三）丛林穿越路线3整形：长2000米*宽3米，单价23元/平方米，概算资金13.8万元
（四）沙塘子项目升级提升：钢结构网红打卡专用咖啡屋及配套设施建设300平方米，单价1600元/平方米，概算资金48万元 。   </t>
        </is>
      </c>
      <c r="J37" s="609" t="n">
        <v>254.5</v>
      </c>
      <c r="K37" s="609" t="n">
        <v>250</v>
      </c>
      <c r="L37" s="601" t="n">
        <v>0</v>
      </c>
      <c r="M37" s="609" t="n">
        <v>4.5</v>
      </c>
      <c r="N37" s="190" t="inlineStr">
        <is>
          <t>通过实施该项目，巩固拓展乡村旅游建设示范带动成效促进村集体经济增收，带动群众增收致富。项目建成后，产权归罗依村集体所有。项目实施点土地为村集体土地，通过引进第三方（云南渔悦山居旅游文化有限公司）进行运营及相关配套设施建设，项目资金投入建设和村集体资产折资股权占比51%，预计项目年收益率为6%，即18万元，村集体收益15万元。带动辖区内农户1360户（其中脱贫户53户215人，三类监测对象25户71人）户均增收2000元以上，集体经济增收15万元。</t>
        </is>
      </c>
      <c r="O37" s="190" t="inlineStr">
        <is>
          <t>就业务工，带动生产，收益分红</t>
        </is>
      </c>
      <c r="P37" s="611" t="n">
        <v>3200</v>
      </c>
      <c r="Q37" s="252" t="inlineStr">
        <is>
          <t>否</t>
        </is>
      </c>
      <c r="R37" s="252" t="inlineStr">
        <is>
          <t>否</t>
        </is>
      </c>
      <c r="S37" s="252" t="inlineStr">
        <is>
          <t>否</t>
        </is>
      </c>
      <c r="T37" s="252" t="inlineStr">
        <is>
          <t>陆良县农业农村局</t>
        </is>
      </c>
      <c r="U37" s="252" t="inlineStr">
        <is>
          <t>罗依村委会</t>
        </is>
      </c>
      <c r="V37" s="252" t="inlineStr">
        <is>
          <t>是</t>
        </is>
      </c>
      <c r="W37" s="248" t="n">
        <v>46087</v>
      </c>
      <c r="X37" s="248" t="n">
        <v>46240</v>
      </c>
      <c r="Y37" s="322" t="n"/>
    </row>
    <row r="38" ht="386.25" customHeight="1" s="1">
      <c r="A38" s="209" t="n">
        <v>32</v>
      </c>
      <c r="B38" s="209" t="inlineStr">
        <is>
          <t>产业发展</t>
        </is>
      </c>
      <c r="C38" s="164" t="inlineStr">
        <is>
          <t>生产项目</t>
        </is>
      </c>
      <c r="D38" s="604" t="inlineStr">
        <is>
          <t>种植业基地</t>
        </is>
      </c>
      <c r="E38" s="164" t="inlineStr">
        <is>
          <t>水阁村委会2027年精品蔬果种植示范建设项目</t>
        </is>
      </c>
      <c r="F38" s="164" t="inlineStr">
        <is>
          <t>三岔河镇</t>
        </is>
      </c>
      <c r="G38" s="164" t="inlineStr">
        <is>
          <t>水阁村委会</t>
        </is>
      </c>
      <c r="H38" s="164" t="inlineStr">
        <is>
          <t>新建</t>
        </is>
      </c>
      <c r="I38" s="208" t="inlineStr">
        <is>
          <t>1.精品种植：水阁村委会10亩精品蔬果种植示范基地高端智能温室大棚配套基础设施建设，顶高6m，檐高4m，跨度8m，柱距4m，墙裙0.5m,15丝PO膜，电动卷膜器、配电箱、电缆、照明、喷药、温湿自动控制装置、喷淋过滤装置、结构胶落水管等设备安装，顶部、四周通风系统含防虫网，主体材料全部热镀锌。综合单价7万元/亩，概算资金70万元。
2.农特产品加工厂房建设，厂房设置区域分别有： 
新建钢屋框架结构厂房车间建筑面积100㎡，综合单价900元/㎡（含水电）；概算资金9万元（其中：精品蔬菜分拣打包车间50㎡，冷链保鲜库50㎡）。
3.设备安装：安装315KVA变压器1台，概算投资20万元；50㎡冷链保鲜库设备安装，单价1500元/㎡，概算资金7.5万元；保鲜库房内农产品摆放货架分三层设置，安装面积40㎡，单价400元/㎡，概算资金1.6万元；厂房内分拣台安装40㎡，单价300元/㎡，概算资金1.2万元。合计投资10.3万元。
以上三项合计概算资金89.3万元。</t>
        </is>
      </c>
      <c r="J38" s="600" t="n">
        <v>89.3</v>
      </c>
      <c r="K38" s="600" t="n">
        <v>85</v>
      </c>
      <c r="L38" s="600" t="n">
        <v>0</v>
      </c>
      <c r="M38" s="600" t="n">
        <v>4.3</v>
      </c>
      <c r="N38" s="213" t="inlineStr">
        <is>
          <t>通过实施该项目，巩固拓展产业建设示范带动成效促进村集体经济增收，带动群众增收致富。项目建成后产权水阁村委会，预计项目年收益率为6％，即5万元。带动辖区内农户420户（其中脱贫户87户，三类监测对象35户）户均增加1500元以上，村集体收入增加10万元。</t>
        </is>
      </c>
      <c r="O38" s="212" t="inlineStr">
        <is>
          <t>带动生产、务工就业、收益分红</t>
        </is>
      </c>
      <c r="P38" s="164" t="n">
        <v>7520</v>
      </c>
      <c r="Q38" s="164" t="inlineStr">
        <is>
          <t>否</t>
        </is>
      </c>
      <c r="R38" s="164" t="inlineStr">
        <is>
          <t>否</t>
        </is>
      </c>
      <c r="S38" s="164" t="inlineStr">
        <is>
          <t>否</t>
        </is>
      </c>
      <c r="T38" s="209" t="inlineStr">
        <is>
          <t>陆良县农业农村局</t>
        </is>
      </c>
      <c r="U38" s="164" t="inlineStr">
        <is>
          <t>水阁村委会</t>
        </is>
      </c>
      <c r="V38" s="164" t="inlineStr">
        <is>
          <t>是</t>
        </is>
      </c>
      <c r="W38" s="248" t="n">
        <v>46082</v>
      </c>
      <c r="X38" s="248" t="n">
        <v>46266</v>
      </c>
      <c r="Y38" s="209" t="n"/>
    </row>
    <row r="39" ht="203.25" customHeight="1" s="1">
      <c r="A39" s="209" t="n">
        <v>33</v>
      </c>
      <c r="B39" s="209" t="inlineStr">
        <is>
          <t>产业发展</t>
        </is>
      </c>
      <c r="C39" s="164" t="inlineStr">
        <is>
          <t>生产项目</t>
        </is>
      </c>
      <c r="D39" s="210" t="inlineStr">
        <is>
          <t>养殖业基地</t>
        </is>
      </c>
      <c r="E39" s="209" t="inlineStr">
        <is>
          <t>大咀子村小蚕共育室建设项目</t>
        </is>
      </c>
      <c r="F39" s="209" t="inlineStr">
        <is>
          <t>三岔河镇</t>
        </is>
      </c>
      <c r="G39" s="209" t="inlineStr">
        <is>
          <t>大咀子村委会</t>
        </is>
      </c>
      <c r="H39" s="210" t="inlineStr">
        <is>
          <t>新建</t>
        </is>
      </c>
      <c r="I39" s="212" t="inlineStr">
        <is>
          <t>⒈新建钢结构小蚕共育室房屋300平方米，单价2000元/平方米，概算资金60万元；
⒉小蚕喂养设施设备概算11.36万元：（①塑料簸箕1000个*40元/个=40000元，②金属架子50台*1200元/台=60000，③升温机4个*1400元/个=5600元，④切叶机4个*2000元/个=8000元）；
⒊消毒池 1个*35平方米*220元/平方米=7700元；
⒋蚕砂坑 1个*30平方米*240元/平方米=7200元；
⒌场地C25砼硬化 100平方米*75元/平方米=7500元。
合计：73.6万元。</t>
        </is>
      </c>
      <c r="J39" s="600" t="n">
        <v>73.59999999999999</v>
      </c>
      <c r="K39" s="600" t="n">
        <v>0</v>
      </c>
      <c r="L39" s="600" t="n">
        <v>70</v>
      </c>
      <c r="M39" s="600" t="n">
        <v>3.6</v>
      </c>
      <c r="N39" s="213" t="inlineStr">
        <is>
          <t>项目建成后产权归大咀子村委会，预计项目年收益率为6％，即4.4万元。带动辖区内农户90户养蚕户（其中脱贫户11户，三类监测对象5户）户均增加1500元以上，村集体经济收入增加4.4万元。</t>
        </is>
      </c>
      <c r="O39" s="212" t="inlineStr">
        <is>
          <t>带动生产、务工就业、收益分红</t>
        </is>
      </c>
      <c r="P39" s="209" t="n">
        <v>4200</v>
      </c>
      <c r="Q39" s="209" t="inlineStr">
        <is>
          <t>否</t>
        </is>
      </c>
      <c r="R39" s="209" t="inlineStr">
        <is>
          <t>否</t>
        </is>
      </c>
      <c r="S39" s="209" t="inlineStr">
        <is>
          <t>否</t>
        </is>
      </c>
      <c r="T39" s="209" t="inlineStr">
        <is>
          <t>陆良县农业农村局</t>
        </is>
      </c>
      <c r="U39" s="209" t="inlineStr">
        <is>
          <t>大咀子村委会</t>
        </is>
      </c>
      <c r="V39" s="209" t="inlineStr">
        <is>
          <t>是</t>
        </is>
      </c>
      <c r="W39" s="248" t="n">
        <v>46082</v>
      </c>
      <c r="X39" s="248" t="n">
        <v>46266</v>
      </c>
      <c r="Y39" s="210" t="n"/>
    </row>
    <row r="40" ht="330.75" customHeight="1" s="1">
      <c r="A40" s="209" t="n">
        <v>34</v>
      </c>
      <c r="B40" s="209" t="inlineStr">
        <is>
          <t>产业发展</t>
        </is>
      </c>
      <c r="C40" s="164" t="inlineStr">
        <is>
          <t>加工流通项目</t>
        </is>
      </c>
      <c r="D40" s="212" t="inlineStr">
        <is>
          <t>加工业</t>
        </is>
      </c>
      <c r="E40" s="209" t="inlineStr">
        <is>
          <t>摆羊河村茨菇深加工建设项目</t>
        </is>
      </c>
      <c r="F40" s="209" t="inlineStr">
        <is>
          <t>三岔河镇</t>
        </is>
      </c>
      <c r="G40" s="209" t="inlineStr">
        <is>
          <t>摆羊河村委会</t>
        </is>
      </c>
      <c r="H40" s="210" t="inlineStr">
        <is>
          <t>新建</t>
        </is>
      </c>
      <c r="I40" s="208" t="inlineStr">
        <is>
          <t>1.新建钢屋结构茨菇清洗分拣车间300㎡，综合单价1000元/㎡，概算资金30万元； 
2.新建农产品仓储保鲜库300㎡，概算资金27万元；
3.购置安装加工机器设备：茨菇清洗分拣机器1台，概算18万元；茨菇切片机1台，概算3万元；自动真空包装机1台，概算22万元，螺杆空压机套装1套，单价：1.5万元；标准化低温烘干机1台，概算8万元；滚筒式清洗去皮机1台，概算1.6万元；滚筒式搅拌机一台，概算5万元，油炸机器1台概算8万元，淀粉加工设备一套，概算8万元，货运电梯1台，概算5万元；
4.项目加工基地配套基础设施：新建50m³蓄水池一个、概算15万元，50m³沉淀池一个、概算15万元，安装进水混流水泵DN110一台，概算0.8万元，安装进水管道300米，概算0.9万元，动力电缆线800米，概算0.5万元。</t>
        </is>
      </c>
      <c r="J40" s="612" t="n">
        <v>169.3</v>
      </c>
      <c r="K40" s="612" t="n">
        <v>160</v>
      </c>
      <c r="L40" s="600" t="n">
        <v>0</v>
      </c>
      <c r="M40" s="600" t="n">
        <v>9.300000000000001</v>
      </c>
      <c r="N40" s="213" t="inlineStr">
        <is>
          <t>通过项目建设，提升当地茨菇产品的附加值，延伸农产品产业链，实现村集体经济增收、农户就业增收，直接带动脱贫户和监测对象77户304人，户均增加收入2000元以上，带动群众就业20余人，增加村集体经济收入共10万元。</t>
        </is>
      </c>
      <c r="O40" s="212" t="inlineStr">
        <is>
          <t>带动生产、务工就业、收益分红</t>
        </is>
      </c>
      <c r="P40" s="209" t="n">
        <v>3445</v>
      </c>
      <c r="Q40" s="209" t="inlineStr">
        <is>
          <t>否</t>
        </is>
      </c>
      <c r="R40" s="209" t="inlineStr">
        <is>
          <t>否</t>
        </is>
      </c>
      <c r="S40" s="209" t="inlineStr">
        <is>
          <t>否</t>
        </is>
      </c>
      <c r="T40" s="209" t="inlineStr">
        <is>
          <t>陆良县农业农村局</t>
        </is>
      </c>
      <c r="U40" s="209" t="inlineStr">
        <is>
          <t>摆羊河村委会</t>
        </is>
      </c>
      <c r="V40" s="164" t="inlineStr">
        <is>
          <t>是</t>
        </is>
      </c>
      <c r="W40" s="248" t="n">
        <v>46082</v>
      </c>
      <c r="X40" s="248" t="n">
        <v>46239</v>
      </c>
      <c r="Y40" s="260" t="n"/>
    </row>
    <row r="41" ht="240" customHeight="1" s="1">
      <c r="A41" s="209" t="n">
        <v>35</v>
      </c>
      <c r="B41" s="164" t="inlineStr">
        <is>
          <t>产业发展</t>
        </is>
      </c>
      <c r="C41" s="164" t="inlineStr">
        <is>
          <t>生产项目</t>
        </is>
      </c>
      <c r="D41" s="210" t="inlineStr">
        <is>
          <t>养殖业基地</t>
        </is>
      </c>
      <c r="E41" s="283" t="inlineStr">
        <is>
          <t>小百户镇老母村委会400头林麝驯养基地建设项目</t>
        </is>
      </c>
      <c r="F41" s="164" t="inlineStr">
        <is>
          <t>小百户镇</t>
        </is>
      </c>
      <c r="G41" s="164" t="inlineStr">
        <is>
          <t>老母村委会</t>
        </is>
      </c>
      <c r="H41" s="164" t="inlineStr">
        <is>
          <t>新建</t>
        </is>
      </c>
      <c r="I41" s="305" t="inlineStr">
        <is>
          <t>新建林麝养殖基地1个，占地17亩，养殖用房（砖木结构）、饲料仓储用房（钢结构）、水电及附属设施。其中：1.养殖场内采用C25混凝土地面硬化（含路面），硬化面积4395㎡，厚0.2米，需浇筑混凝土879m³，单价420元/㎡，建设资金36.92万元；2.新砌墙体（24墙），砌筑6849㎡，单价135元/㎡，建设资金92.46万元；3.安装水电，面积11353㎡，单价10元/㎡，建设资金11.35万元；4.围网搭建，面积6730㎡，单价120元/㎡，建设资金80.76万元；5.养殖场屋顶（石棉瓦），面积2912㎡，单价56元/㎡，建设资金16.31万元；以上共需资金245万元。</t>
        </is>
      </c>
      <c r="J41" s="613" t="n">
        <v>245</v>
      </c>
      <c r="K41" s="601" t="n">
        <v>240</v>
      </c>
      <c r="L41" s="601" t="n">
        <v>0</v>
      </c>
      <c r="M41" s="601" t="n">
        <v>5</v>
      </c>
      <c r="N41" s="283" t="inlineStr">
        <is>
          <t>新建林麝养殖基地1个17亩，存栏林麝200只，年销售林麝100余只，生产麝香2公斤，项目建成后产权归老母村委会所有，由村级公司经营，引进云南盛祥野生动物养殖有限公司合作。年产值510万元。预计项目年收益率为6％，即19.60万元，带动辖区内农户82户。</t>
        </is>
      </c>
      <c r="O41" s="283" t="inlineStr">
        <is>
          <t>一是村集体收益分红；二是带动辖区内82户群众就近就业；三是流转集体土地200余亩。</t>
        </is>
      </c>
      <c r="P41" s="164" t="n">
        <v>260</v>
      </c>
      <c r="Q41" s="164" t="inlineStr">
        <is>
          <t>否</t>
        </is>
      </c>
      <c r="R41" s="164" t="inlineStr">
        <is>
          <t>否</t>
        </is>
      </c>
      <c r="S41" s="164" t="inlineStr">
        <is>
          <t>是</t>
        </is>
      </c>
      <c r="T41" s="164" t="inlineStr">
        <is>
          <t>陆良县农业农村局</t>
        </is>
      </c>
      <c r="U41" s="164" t="inlineStr">
        <is>
          <t>老母村委会</t>
        </is>
      </c>
      <c r="V41" s="164" t="inlineStr">
        <is>
          <t>是</t>
        </is>
      </c>
      <c r="W41" s="252" t="inlineStr">
        <is>
          <t>2026年3月</t>
        </is>
      </c>
      <c r="X41" s="236" t="inlineStr">
        <is>
          <t>2026年9月</t>
        </is>
      </c>
      <c r="Y41" s="207" t="n"/>
    </row>
    <row r="42" ht="393.75" customHeight="1" s="1">
      <c r="A42" s="209" t="n">
        <v>36</v>
      </c>
      <c r="B42" s="164" t="inlineStr">
        <is>
          <t>产业发展</t>
        </is>
      </c>
      <c r="C42" s="209" t="inlineStr">
        <is>
          <t>加工流通项目</t>
        </is>
      </c>
      <c r="D42" s="209" t="inlineStr">
        <is>
          <t>市场建设和农村物流</t>
        </is>
      </c>
      <c r="E42" s="283" t="inlineStr">
        <is>
          <t>小百户镇兴仁社区特色农产品仓储及电商销售服务站建设项目</t>
        </is>
      </c>
      <c r="F42" s="164" t="inlineStr">
        <is>
          <t>小百户镇</t>
        </is>
      </c>
      <c r="G42" s="164" t="inlineStr">
        <is>
          <t>兴仁社区</t>
        </is>
      </c>
      <c r="H42" s="164" t="inlineStr">
        <is>
          <t>新建</t>
        </is>
      </c>
      <c r="I42" s="283" t="inlineStr">
        <is>
          <t>特色农产品仓储及电商销售服务站1个，其中：1、新建钢架构仓储用房一幢，长20米，宽50米，建设面积1000㎡，单价850.00元/㎡，建设资金85.00万元；2、新建钢架构包装车间一幢，长25米，宽20米，建设面积590㎡，单价850.00元/㎡，建设资金42.50万元；3、硬化场地1200㎡，厚0.25米，需浇筑C25混凝土300m³，单价420.00元/m³，建设资金12.60万元；4、道路硬化道路260米，宽6米，硬化面积1560㎡，厚0.25米，需浇筑C25混凝土390m³，单价420.00元/m³，建设资金16.38万元；5、安装DN600波纹管206米，单价480.00元/米，建设资金9.89万元；6、安装DN300波纹管350米，单价166.00元/米，建设资金5.81万元；7、新建PE污水检查井5座，单价1360.00元/座，建设资金0.68万元；8、新建PE雨水检查井5座，单价1360.00元/座，建设资金0.68万元；9、安装雨水箅子28个，单价500.00元/个，建设资金1.40万元；10、安装钢制围栏（采用透明式）200米，每米140.00元，需要资金2.80万元。</t>
        </is>
      </c>
      <c r="J42" s="613" t="n">
        <v>185</v>
      </c>
      <c r="K42" s="612" t="n">
        <v>180</v>
      </c>
      <c r="L42" s="612" t="n">
        <v>0</v>
      </c>
      <c r="M42" s="601" t="n">
        <v>5</v>
      </c>
      <c r="N42" s="283" t="inlineStr">
        <is>
          <t>新建特色农产品仓储及电商销售服务站1个，项目建成后产权归小百户镇兴仁社区所有，由村级公司运营，引进电商企业，打造农村特色农产品交易平台，促进农产品交易，带动群众增收。每年实现农产品销售额1500万元，预计每年可收益20万元；带动150余人就近基地就业，实现劳务收入350余万元。</t>
        </is>
      </c>
      <c r="O42" s="283" t="inlineStr">
        <is>
          <t>一是集体资产收益分红；二是拓宽农产品销售渠道，加快农产品销售流通，促进产业发展；三是带动150余人群众就业实现劳务收入350余万元。</t>
        </is>
      </c>
      <c r="P42" s="164" t="n">
        <v>670</v>
      </c>
      <c r="Q42" s="164" t="inlineStr">
        <is>
          <t>否</t>
        </is>
      </c>
      <c r="R42" s="164" t="inlineStr">
        <is>
          <t>否</t>
        </is>
      </c>
      <c r="S42" s="164" t="inlineStr">
        <is>
          <t>否</t>
        </is>
      </c>
      <c r="T42" s="164" t="inlineStr">
        <is>
          <t>陆良县农业农村局</t>
        </is>
      </c>
      <c r="U42" s="164" t="inlineStr">
        <is>
          <t>兴仁社区</t>
        </is>
      </c>
      <c r="V42" s="164" t="inlineStr">
        <is>
          <t>是</t>
        </is>
      </c>
      <c r="W42" s="252" t="inlineStr">
        <is>
          <t>2026年3月</t>
        </is>
      </c>
      <c r="X42" s="236" t="inlineStr">
        <is>
          <t>2026年9月</t>
        </is>
      </c>
      <c r="Y42" s="207" t="n"/>
    </row>
    <row r="43" ht="293.25" customHeight="1" s="1">
      <c r="A43" s="209" t="n">
        <v>37</v>
      </c>
      <c r="B43" s="164" t="inlineStr">
        <is>
          <t>产业发展</t>
        </is>
      </c>
      <c r="C43" s="164" t="inlineStr">
        <is>
          <t>生产项目</t>
        </is>
      </c>
      <c r="D43" s="209" t="inlineStr">
        <is>
          <t>种植业基地</t>
        </is>
      </c>
      <c r="E43" s="283" t="inlineStr">
        <is>
          <t>小百户镇天花食用菌种植基地建设项目</t>
        </is>
      </c>
      <c r="F43" s="164" t="inlineStr">
        <is>
          <t>小百户镇</t>
        </is>
      </c>
      <c r="G43" s="164" t="inlineStr">
        <is>
          <t>天花村委会</t>
        </is>
      </c>
      <c r="H43" s="164" t="inlineStr">
        <is>
          <t>新建</t>
        </is>
      </c>
      <c r="I43" s="283" t="inlineStr">
        <is>
          <t>新建食用菌种植基地30亩，其中：1、新建种植大棚钢结构15720㎡，单价75元/㎡，需资金117.9万元；2、长414米，宽5米，厚0.2米，共414m³，C25混凝土，单价420元/m³，需资金17.38万元，道路混合料垫层厚0.1米，共207m³，单价140元/m³，需资金2.90万元，道路建设需资金20.29万元；3、新建机井1座，口径200，日出水量25m³/小时，（250米深），单价116100元/座，需资金11.61万元；4、安装PE110输水管200米，单价57元/米，需资金1.14万元；5、安装PE50输水管1800米，单价17元/米，需资金3.06万元；6、新建砖砌体排水沟1200米（0.4*0.4），单价125元/米，需资金15万元；7、安装电力系统1套，含配电箱及电线电缆，单价12400元/套，需资金1.24万元；</t>
        </is>
      </c>
      <c r="J43" s="613" t="n">
        <v>170</v>
      </c>
      <c r="K43" s="601" t="n">
        <v>0</v>
      </c>
      <c r="L43" s="601" t="n">
        <v>170</v>
      </c>
      <c r="M43" s="601" t="n">
        <v>0</v>
      </c>
      <c r="N43" s="283" t="inlineStr">
        <is>
          <t>新建食用菌种植基地1个31亩，新建高端种植棚15720㎡及水电路等配套附属设施，项目建成后产权归天花村委会，通过陆良县翔腾农业有限公司开展运营管理。实现年产值250余万元；预计每年可收益10.5万元，带动群众100余人就近就地就业，实现务工收入120余万元。</t>
        </is>
      </c>
      <c r="O43" s="293" t="inlineStr">
        <is>
          <t>一是村集体收益分红；二是带动100余人就近就业，实现务工收入120余万元；三是带动示范，扶持农户种植食用菌，发展食用菌种植产业。</t>
        </is>
      </c>
      <c r="P43" s="164" t="n">
        <v>350</v>
      </c>
      <c r="Q43" s="164" t="inlineStr">
        <is>
          <t>否</t>
        </is>
      </c>
      <c r="R43" s="164" t="inlineStr">
        <is>
          <t>是</t>
        </is>
      </c>
      <c r="S43" s="164" t="inlineStr">
        <is>
          <t>否</t>
        </is>
      </c>
      <c r="T43" s="164" t="inlineStr">
        <is>
          <t>陆良县农业农村局</t>
        </is>
      </c>
      <c r="U43" s="164" t="inlineStr">
        <is>
          <t>天花村委会</t>
        </is>
      </c>
      <c r="V43" s="164" t="inlineStr">
        <is>
          <t>是</t>
        </is>
      </c>
      <c r="W43" s="252" t="inlineStr">
        <is>
          <t>2026年3月</t>
        </is>
      </c>
      <c r="X43" s="236" t="inlineStr">
        <is>
          <t>2026年9月</t>
        </is>
      </c>
      <c r="Y43" s="207" t="n"/>
    </row>
    <row r="44" ht="240.75" customHeight="1" s="1">
      <c r="A44" s="209" t="n">
        <v>38</v>
      </c>
      <c r="B44" s="164" t="inlineStr">
        <is>
          <t>产业发展</t>
        </is>
      </c>
      <c r="C44" s="209" t="inlineStr">
        <is>
          <t>加工流通项目</t>
        </is>
      </c>
      <c r="D44" s="209" t="inlineStr">
        <is>
          <t>农产品仓储保鲜冷链基础设施建设</t>
        </is>
      </c>
      <c r="E44" s="283" t="inlineStr">
        <is>
          <t>小百户镇普乐村玉米制种基地分拣中心建设项目</t>
        </is>
      </c>
      <c r="F44" s="164" t="inlineStr">
        <is>
          <t>小百户镇</t>
        </is>
      </c>
      <c r="G44" s="164" t="inlineStr">
        <is>
          <t>普乐村委会</t>
        </is>
      </c>
      <c r="H44" s="164" t="inlineStr">
        <is>
          <t>新建</t>
        </is>
      </c>
      <c r="I44" s="307" t="inlineStr">
        <is>
          <t>在小百户镇普乐村发展玉米制种及鲜食玉米4000亩，计划新建分拣中心1座，其中：
1.建设钢结构分拣车间1000平方米，750元/㎡ 合计75.00万元；
2.新建钢结构仓储用房1000㎥，单价750元/㎡，需资金75.00万元；
3.安装仓储库房冷链设施设备1000㎡，单价1400元/㎡，需资金140.00万元；
4.C25混凝土场地硬化：2000㎡，厚度0.30米，需C25混凝土600m³，单价420元/m³，需资金：25.20万元。
5.安装排水管网、四周砖砌围墙等附属配套设施建设需资金64.8万元。
共需资金260.00万元。</t>
        </is>
      </c>
      <c r="J44" s="613" t="n">
        <v>260</v>
      </c>
      <c r="K44" s="614" t="n">
        <v>0</v>
      </c>
      <c r="L44" s="601" t="n">
        <v>260</v>
      </c>
      <c r="M44" s="601" t="n">
        <v>0</v>
      </c>
      <c r="N44" s="283" t="inlineStr">
        <is>
          <t>新建玉米制种基地分拣中心1座，建成分拣用房1000㎡、库房1000㎡及配套水电路等设施，通过玉米制种基地建设，引进玉米制种企业陆良县爨乡农业科技有限公司，种植制种玉米及鲜食玉米4000亩。项目建成后，每年可分拣仓储玉米种子200余吨，项目年收益15万元，每年可有效提供2500余人次就业岗位，实现了务工收入30余万元。</t>
        </is>
      </c>
      <c r="O44" s="293" t="inlineStr">
        <is>
          <t>一是土地流转，每年520万元；二是项目收益，每年村集体收益15万元，通过“以奖代补”的方式，解决困难群众产业发展、生活困难；三是促进产业发展，推动乡村全面振兴；四是每年可有效提供2500余人次就业岗位，实现了务工收入30余万元。</t>
        </is>
      </c>
      <c r="P44" s="164" t="n">
        <v>1257</v>
      </c>
      <c r="Q44" s="164" t="inlineStr">
        <is>
          <t>否</t>
        </is>
      </c>
      <c r="R44" s="164" t="inlineStr">
        <is>
          <t>否</t>
        </is>
      </c>
      <c r="S44" s="164" t="inlineStr">
        <is>
          <t>否</t>
        </is>
      </c>
      <c r="T44" s="164" t="inlineStr">
        <is>
          <t>陆良县农业农村局</t>
        </is>
      </c>
      <c r="U44" s="164" t="inlineStr">
        <is>
          <t>普乐村委会</t>
        </is>
      </c>
      <c r="V44" s="164" t="inlineStr">
        <is>
          <t>是</t>
        </is>
      </c>
      <c r="W44" s="252" t="inlineStr">
        <is>
          <t>2026年3月</t>
        </is>
      </c>
      <c r="X44" s="236" t="inlineStr">
        <is>
          <t>2026年9月</t>
        </is>
      </c>
      <c r="Y44" s="207" t="n"/>
    </row>
    <row r="45" ht="123" customHeight="1" s="1">
      <c r="A45" s="209" t="n">
        <v>39</v>
      </c>
      <c r="B45" s="164" t="inlineStr">
        <is>
          <t>产业发展</t>
        </is>
      </c>
      <c r="C45" s="164" t="inlineStr">
        <is>
          <t>生产项目</t>
        </is>
      </c>
      <c r="D45" s="209" t="inlineStr">
        <is>
          <t>种植业基地</t>
        </is>
      </c>
      <c r="E45" s="283" t="inlineStr">
        <is>
          <t>小百户镇北山社区北盛现代智慧设施农业示范基地建设项目</t>
        </is>
      </c>
      <c r="F45" s="164" t="inlineStr">
        <is>
          <t>小百户镇</t>
        </is>
      </c>
      <c r="G45" s="164" t="inlineStr">
        <is>
          <t>北山社区</t>
        </is>
      </c>
      <c r="H45" s="164" t="inlineStr">
        <is>
          <t>新建</t>
        </is>
      </c>
      <c r="I45" s="307" t="inlineStr">
        <is>
          <t>小百户镇小北山村，项目占地面积550亩，主要建设内容为：1、新建钢架构仓储用房2500㎡，单价860元/㎡，需资金215.00万元；2、场地硬化5034平方米，厚0.2米，浇筑C25混凝土1258.506m³，需资金52.86万元；3、水、电、路等配套附属设施需资金46.14万元。共需资金314万元。</t>
        </is>
      </c>
      <c r="J45" s="613" t="n">
        <v>314</v>
      </c>
      <c r="K45" s="601" t="n">
        <v>0</v>
      </c>
      <c r="L45" s="601" t="n">
        <v>310</v>
      </c>
      <c r="M45" s="601" t="n">
        <v>4</v>
      </c>
      <c r="N45" s="283" t="inlineStr">
        <is>
          <t>新建现代智慧设施农业示范基地1个，年新建钢架构仓储用房3500㎡，地硬化5034平方米及水、电、路等附属设施，项目建成后集高端设施农业设施设备展销、建设及现代农业种植、销售为一体，打造现代设施智慧农业示范基地，实现年产3500万元，提供2.5万余人次就业岗位，实现务工收入300余万元。</t>
        </is>
      </c>
      <c r="O45" s="293" t="inlineStr">
        <is>
          <t>一是土地流转收益；二是村集体收益分红；三是带动就近就业，提供2.5万余人次就业岗位，实现务工收入300余万元。</t>
        </is>
      </c>
      <c r="P45" s="164" t="n">
        <v>2072</v>
      </c>
      <c r="Q45" s="164" t="inlineStr">
        <is>
          <t>否</t>
        </is>
      </c>
      <c r="R45" s="164" t="inlineStr">
        <is>
          <t>否</t>
        </is>
      </c>
      <c r="S45" s="164" t="inlineStr">
        <is>
          <t>是</t>
        </is>
      </c>
      <c r="T45" s="209" t="inlineStr">
        <is>
          <t>陆良县农业农村局</t>
        </is>
      </c>
      <c r="U45" s="164" t="inlineStr">
        <is>
          <t>北山社区</t>
        </is>
      </c>
      <c r="V45" s="164" t="inlineStr">
        <is>
          <t>是</t>
        </is>
      </c>
      <c r="W45" s="248" t="inlineStr">
        <is>
          <t>2026年3月</t>
        </is>
      </c>
      <c r="X45" s="236" t="inlineStr">
        <is>
          <t>2026年9月</t>
        </is>
      </c>
      <c r="Y45" s="207" t="n"/>
    </row>
    <row r="46" ht="111" customHeight="1" s="1">
      <c r="A46" s="209" t="n">
        <v>40</v>
      </c>
      <c r="B46" s="164" t="inlineStr">
        <is>
          <t>产业发展</t>
        </is>
      </c>
      <c r="C46" s="164" t="inlineStr">
        <is>
          <t>新型农村集体经济发展项目</t>
        </is>
      </c>
      <c r="D46" s="209" t="inlineStr">
        <is>
          <t>新型农村集体经济发展项目</t>
        </is>
      </c>
      <c r="E46" s="283" t="inlineStr">
        <is>
          <t>小百户镇炒铁蔬菜种植基地建设项目</t>
        </is>
      </c>
      <c r="F46" s="164" t="inlineStr">
        <is>
          <t>小百户镇</t>
        </is>
      </c>
      <c r="G46" s="164" t="inlineStr">
        <is>
          <t>小百户社区、永清村、罗贡村、炒铁村</t>
        </is>
      </c>
      <c r="H46" s="164" t="inlineStr">
        <is>
          <t>新建</t>
        </is>
      </c>
      <c r="I46" s="309" t="inlineStr">
        <is>
          <t>计划在小百户镇炒铁村委会章柏村实施小百户、永清、罗贡、炒铁4个村（社区）新型农村集体经济发展项目，新建蔬菜种植基地1座，计划新建蔬菜种植联体温室大棚80亩及水电路等配套设施，单价5万元/亩，需资金300.00万元。</t>
        </is>
      </c>
      <c r="J46" s="613" t="n">
        <v>300</v>
      </c>
      <c r="K46" s="601" t="n">
        <v>280</v>
      </c>
      <c r="L46" s="601" t="n">
        <v>0</v>
      </c>
      <c r="M46" s="601" t="n">
        <v>20</v>
      </c>
      <c r="N46" s="283" t="inlineStr">
        <is>
          <t>新建蔬菜种植基地1个80亩，实现年产值250余万元，预计每年可收益16.00万元，每年带动群众就业3000余人次，实现务工收入40余万元。</t>
        </is>
      </c>
      <c r="O46" s="283" t="inlineStr">
        <is>
          <t>项目建成后产权归小百户镇，通过陆良县务本农业有限公司开展运营管理。一是扩大群众土地流转，实现土地流转收益16万元；二是增加村集体收益，每个村委每年收益4万元；三是带动就业；四是收益分红，按照3:3:4的比例进行收益分配，30%用于壮大村集体经济、30%用于公益事业、40%用于巩固拓展脱贫攻坚成果。</t>
        </is>
      </c>
      <c r="P46" s="164" t="n">
        <v>5000</v>
      </c>
      <c r="Q46" s="164" t="inlineStr">
        <is>
          <t>否</t>
        </is>
      </c>
      <c r="R46" s="164" t="inlineStr">
        <is>
          <t>否</t>
        </is>
      </c>
      <c r="S46" s="164" t="inlineStr">
        <is>
          <t>是</t>
        </is>
      </c>
      <c r="T46" s="209" t="inlineStr">
        <is>
          <t>陆良县委组织部</t>
        </is>
      </c>
      <c r="U46" s="164" t="inlineStr">
        <is>
          <t>小百户镇</t>
        </is>
      </c>
      <c r="V46" s="164" t="inlineStr">
        <is>
          <t>是</t>
        </is>
      </c>
      <c r="W46" s="248" t="inlineStr">
        <is>
          <t>2026年3月</t>
        </is>
      </c>
      <c r="X46" s="236" t="inlineStr">
        <is>
          <t>2026年9月</t>
        </is>
      </c>
      <c r="Y46" s="207" t="n"/>
    </row>
    <row r="47" ht="159.75" customHeight="1" s="1">
      <c r="A47" s="209" t="n">
        <v>41</v>
      </c>
      <c r="B47" s="164" t="inlineStr">
        <is>
          <t>产业发展</t>
        </is>
      </c>
      <c r="C47" s="209" t="inlineStr">
        <is>
          <t>加工流通项目</t>
        </is>
      </c>
      <c r="D47" s="209" t="inlineStr">
        <is>
          <t>农产品仓储保鲜冷链基础设施建设</t>
        </is>
      </c>
      <c r="E47" s="164" t="inlineStr">
        <is>
          <t>召夸镇果河村委会老果河村蔬果综合交易服务中心</t>
        </is>
      </c>
      <c r="F47" s="164" t="inlineStr">
        <is>
          <t>召夸镇</t>
        </is>
      </c>
      <c r="G47" s="164" t="inlineStr">
        <is>
          <t>果河村委会</t>
        </is>
      </c>
      <c r="H47" s="164" t="inlineStr">
        <is>
          <t>新建</t>
        </is>
      </c>
      <c r="I47" s="283" t="inlineStr">
        <is>
          <t>新建钢屋架综合市场服务中心长48m，宽39m，高12m，建筑面积：1872㎡，综合单价820元/㎡（含平整场地、余方弃置、钢架基础土方开挖回填、钢架独立基础浇筑C25砼、红砖砌围墙、彩钢板屋面、聚乙烯夹心彩钢板墙板、铝合金推拉窗、镀锌铁门、雨水管网、水电安装、C25砼浇筑30CM厚地板），概算资金：153.5万元，</t>
        </is>
      </c>
      <c r="J47" s="601" t="n">
        <v>153.5</v>
      </c>
      <c r="K47" s="601" t="n">
        <v>150</v>
      </c>
      <c r="L47" s="601" t="n">
        <v>0</v>
      </c>
      <c r="M47" s="601" t="n">
        <v>3.5</v>
      </c>
      <c r="N47" s="208" t="inlineStr">
        <is>
          <t>通过建设召夸镇果河村委会老果河村蔬果综合交易服务中心项目，充分发挥当地的优质资源，盘活闲置资产，通过“双绑定”“双覆盖”等多种渠道巩固拓展脱贫攻坚成果；在村专业合作社的带动下，以入股分红、带动务工就业等多种渠道实现持续稳定增收致富。项目建成后产权归召夸镇果河村委会所有，预计项目年收益率为8％以上，即12万元以上。带动辖区内农户1469户5232人（其中脱贫户级监测对象155户556人）户均增加200元以上，村集体收入增加5万元以上。</t>
        </is>
      </c>
      <c r="O47" s="208" t="inlineStr">
        <is>
          <t>带动生产，带动发展食用菌产业500亩；收益分红，按照收益的30%，对155户556人进行收益分红；就业务工，带动务工10人。</t>
        </is>
      </c>
      <c r="P47" s="164" t="n">
        <v>5272</v>
      </c>
      <c r="Q47" s="164" t="inlineStr">
        <is>
          <t>否</t>
        </is>
      </c>
      <c r="R47" s="164" t="inlineStr">
        <is>
          <t>否</t>
        </is>
      </c>
      <c r="S47" s="164" t="inlineStr">
        <is>
          <t>否</t>
        </is>
      </c>
      <c r="T47" s="164" t="inlineStr">
        <is>
          <t>陆良县农业农村局</t>
        </is>
      </c>
      <c r="U47" s="164" t="inlineStr">
        <is>
          <t>果河村委会</t>
        </is>
      </c>
      <c r="V47" s="164" t="inlineStr">
        <is>
          <t>是</t>
        </is>
      </c>
      <c r="W47" s="248" t="n">
        <v>46054</v>
      </c>
      <c r="X47" s="252" t="n">
        <v>46357</v>
      </c>
      <c r="Y47" s="164" t="n"/>
    </row>
    <row r="48" ht="409.5" customHeight="1" s="1">
      <c r="A48" s="209" t="n">
        <v>42</v>
      </c>
      <c r="B48" s="283" t="inlineStr">
        <is>
          <t>产业发展</t>
        </is>
      </c>
      <c r="C48" s="283" t="inlineStr">
        <is>
          <t>生产项目</t>
        </is>
      </c>
      <c r="D48" s="209" t="inlineStr">
        <is>
          <t>种植业基地</t>
        </is>
      </c>
      <c r="E48" s="283" t="inlineStr">
        <is>
          <t>召夸镇水塘村委会育苗基地项目建设</t>
        </is>
      </c>
      <c r="F48" s="283" t="inlineStr">
        <is>
          <t>召夸镇</t>
        </is>
      </c>
      <c r="G48" s="283" t="inlineStr">
        <is>
          <t>水塘村委会</t>
        </is>
      </c>
      <c r="H48" s="283" t="inlineStr">
        <is>
          <t>新建</t>
        </is>
      </c>
      <c r="I48" s="283" t="inlineStr">
        <is>
          <t>1.新建大棚（棚套棚）长100米，宽40米，高5米，总面积4000平方米，单价204元/平方米（包含漂盘、配电柜、喷管、膜、镀锌管、防虫网、保温被、遮阳网），概算资金81.35万元。
2.全自动穴漂盘育苗播种机4台，单价15000元/台，概算资金60000元。
3.新建100立方米蓄水池1个，单价800元/立方米，抽水泵1台，单价10000元/台，概算资金9万元。
4.购置智能一体施肥机2台（每两棚共用一台），概算资金12万元。
5.棚内道路硬化三条（40米*4米*0.2米），单价400元/立方米，概算资金38400元；晒场硬化（25米*20米*0.2米），单价400元/立方米，概算资金4万元。
6.砖混结构看护房建设60平方米，长30米，宽4米，单价700元/平方米，概算4.2万元。
7.播种房建设280平方米，长28米，宽10米，单价800元/平方米，概算22.4万元；
8.土地平整，开挖土方5000立方米，单价5元/立方米，概算资金2.5万元。
9.50kW变压器一台。概算资金15万元。</t>
        </is>
      </c>
      <c r="J48" s="601" t="n">
        <v>160.29</v>
      </c>
      <c r="K48" s="601" t="n">
        <v>160</v>
      </c>
      <c r="L48" s="601" t="n">
        <v>0</v>
      </c>
      <c r="M48" s="601" t="n">
        <v>0.29</v>
      </c>
      <c r="N48" s="283" t="inlineStr">
        <is>
          <t>通过建设召夸镇水塘村委会育苗基地项目建设基地，发挥水塘村气候优势和种植优势，培育蔬菜、中药材、人参果苗，可带动辐射召夸镇蔬菜、中药材、人参果等种植产业发展，为周边老百姓育苗提供便利服务。项目建成后产权归水塘村委会。预计项目年收益率为8％左右，即13万元。带动辖区内农户660户2070人（其中脱贫户级监测对象43户154人）户均增加200元以上，村集体收入增加8万元。</t>
        </is>
      </c>
      <c r="O48" s="208" t="inlineStr">
        <is>
          <t>带动生产，带动发展人参果产业5000亩；收益分红，按照收益的30%，对43户154人进行收益分红；就业务工，带动务工20人。</t>
        </is>
      </c>
      <c r="P48" s="164" t="n">
        <v>481</v>
      </c>
      <c r="Q48" s="164" t="inlineStr">
        <is>
          <t>否</t>
        </is>
      </c>
      <c r="R48" s="164" t="inlineStr">
        <is>
          <t>否</t>
        </is>
      </c>
      <c r="S48" s="164" t="inlineStr">
        <is>
          <t>否</t>
        </is>
      </c>
      <c r="T48" s="209" t="inlineStr">
        <is>
          <t>陆良县农业农村局</t>
        </is>
      </c>
      <c r="U48" s="164" t="inlineStr">
        <is>
          <t>水塘村委会</t>
        </is>
      </c>
      <c r="V48" s="164" t="inlineStr">
        <is>
          <t>是</t>
        </is>
      </c>
      <c r="W48" s="248" t="n">
        <v>46054</v>
      </c>
      <c r="X48" s="252" t="n">
        <v>46357</v>
      </c>
      <c r="Y48" s="164" t="n"/>
    </row>
    <row r="49" ht="216.75" customHeight="1" s="1">
      <c r="A49" s="209" t="n">
        <v>43</v>
      </c>
      <c r="B49" s="283" t="inlineStr">
        <is>
          <t>产业发展</t>
        </is>
      </c>
      <c r="C49" s="209" t="inlineStr">
        <is>
          <t>加工流通项目</t>
        </is>
      </c>
      <c r="D49" s="209" t="inlineStr">
        <is>
          <t>农产品仓储保鲜冷链基础设施建设</t>
        </is>
      </c>
      <c r="E49" s="164" t="inlineStr">
        <is>
          <t>小坝村委会洗葱厂项目建设</t>
        </is>
      </c>
      <c r="F49" s="164" t="inlineStr">
        <is>
          <t>召夸镇</t>
        </is>
      </c>
      <c r="G49" s="164" t="inlineStr">
        <is>
          <t>小坝村委会</t>
        </is>
      </c>
      <c r="H49" s="164" t="inlineStr">
        <is>
          <t>新建</t>
        </is>
      </c>
      <c r="I49" s="293" t="inlineStr">
        <is>
          <t>1.厂房场地硬化1240m³，单价430元/m³，概算资金53.32万元；2.厂房建设（钢屋架）1500㎡，单价689元/m2，概算资金103.35万元；3.清洗池（钢筋混凝土）10个，单价32000元/个，概算资金32万元；4.沉淀池（钢筋混凝土）10个，单价31800元/个，概算资金31.8万元；5.冷库（20平方）25个，单价11500元/个，概算资金28.75万元；6.排水沟230.4m³，单价490元/m³，概算资金11.29万元；7.围墙316m³，单价610元/m³，概算资金19.28万元；8.回填土夹石3150m³，单价63元/m³，概算资金19.85万元。</t>
        </is>
      </c>
      <c r="J49" s="601" t="n">
        <v>299.64</v>
      </c>
      <c r="K49" s="601" t="n">
        <v>290</v>
      </c>
      <c r="L49" s="601" t="n">
        <v>0</v>
      </c>
      <c r="M49" s="601" t="n">
        <v>9.640000000000001</v>
      </c>
      <c r="N49" s="208" t="inlineStr">
        <is>
          <t>通过建设小坝村委会洗葱厂项目，充分发挥当地的优质资源，带动当地小葱产业发展。在村专业合作社的带动下，以入股分红、劳务用工等多种渠道实现持续稳定增收致富。项目建成后产权归小坝村委会，预计项目年收益率为5％左右，即15万元左右。带动辖区内农户1521户4587人（其中脱贫户级监测对象90户344人）户均增加400元以上，村集体收入增加10万元。</t>
        </is>
      </c>
      <c r="O49" s="208" t="inlineStr">
        <is>
          <t>带动生产，带动发展小葱产业2000亩；收益分红，按照收益的30%，对90户344人进行收益分红；就业务工，带动务工50人。</t>
        </is>
      </c>
      <c r="P49" s="164" t="n">
        <v>4587</v>
      </c>
      <c r="Q49" s="164" t="inlineStr">
        <is>
          <t>否</t>
        </is>
      </c>
      <c r="R49" s="164" t="inlineStr">
        <is>
          <t>否</t>
        </is>
      </c>
      <c r="S49" s="164" t="inlineStr">
        <is>
          <t>否</t>
        </is>
      </c>
      <c r="T49" s="164" t="inlineStr">
        <is>
          <t>陆良县农业农村局</t>
        </is>
      </c>
      <c r="U49" s="164" t="inlineStr">
        <is>
          <t>小坝村委会</t>
        </is>
      </c>
      <c r="V49" s="164" t="inlineStr">
        <is>
          <t>是</t>
        </is>
      </c>
      <c r="W49" s="248" t="n">
        <v>46054</v>
      </c>
      <c r="X49" s="252" t="n">
        <v>46357</v>
      </c>
      <c r="Y49" s="164" t="n"/>
    </row>
    <row r="50" ht="161.25" customHeight="1" s="1">
      <c r="A50" s="209" t="n">
        <v>44</v>
      </c>
      <c r="B50" s="283" t="inlineStr">
        <is>
          <t>产业发展</t>
        </is>
      </c>
      <c r="C50" s="283" t="inlineStr">
        <is>
          <t>生产项目</t>
        </is>
      </c>
      <c r="D50" s="164" t="inlineStr">
        <is>
          <t>种植业基地</t>
        </is>
      </c>
      <c r="E50" s="208" t="inlineStr">
        <is>
          <t>他官营社区上赛村蓝莓种植基地建设项目</t>
        </is>
      </c>
      <c r="F50" s="208" t="inlineStr">
        <is>
          <t>召夸镇</t>
        </is>
      </c>
      <c r="G50" s="208" t="inlineStr">
        <is>
          <t>他官营社区</t>
        </is>
      </c>
      <c r="H50" s="164" t="inlineStr">
        <is>
          <t>新建</t>
        </is>
      </c>
      <c r="I50" s="208" t="inlineStr">
        <is>
          <t>蓝莓种植基地占地278亩，1.新建蓝莓种植恒温设施12个（钢管结构，热镀锌骨架，内设灌溉系统）：每个长32米*宽28米*高8米，总面积10800平方米，单价246元/平方米，概算资金265.68万元；2.用电安装16平方毫米铜芯电线260米（含电杆、配电箱、空开、热继电器等配件），单价260元/米，概算资金6.76万元。</t>
        </is>
      </c>
      <c r="J50" s="209" t="n">
        <v>210.4</v>
      </c>
      <c r="K50" s="601" t="n">
        <v>210</v>
      </c>
      <c r="L50" s="601" t="n">
        <v>0</v>
      </c>
      <c r="M50" s="601" t="n">
        <v>0.4</v>
      </c>
      <c r="N50" s="208" t="inlineStr">
        <is>
          <t>通过建设他官营社区上赛村蓝莓种植基地建设项目，充分发挥当地的优质资源，盘活闲置资产，通过“双绑定”“双覆盖”等多种渠道巩固拓展脱贫攻坚成果；在村专业合作社的带动下，以入股分红、带动务工就业等多种渠道实现持续稳定增收致富。项目建成后产权归召夸镇他官营社区所有，预计项目年收益率为5％以上，即13.5万元以上。带动辖区内农户1559户5963人（其中脱贫户级监测对象192户706人）户均增加400元以上，村集体收入增加5万元以上。</t>
        </is>
      </c>
      <c r="O50" s="208" t="inlineStr">
        <is>
          <t>带动生产，带动发展蓝莓产业300亩；收益分红，按照收益的30%，对192户706人进行收益分红；就业务工，带动务工20人。</t>
        </is>
      </c>
      <c r="P50" s="164" t="n">
        <v>1793</v>
      </c>
      <c r="Q50" s="164" t="inlineStr">
        <is>
          <t>否</t>
        </is>
      </c>
      <c r="R50" s="164" t="inlineStr">
        <is>
          <t>否</t>
        </is>
      </c>
      <c r="S50" s="164" t="inlineStr">
        <is>
          <t>否</t>
        </is>
      </c>
      <c r="T50" s="209" t="inlineStr">
        <is>
          <t>陆良县农业农村局</t>
        </is>
      </c>
      <c r="U50" s="164" t="inlineStr">
        <is>
          <t>大栗树村委</t>
        </is>
      </c>
      <c r="V50" s="164" t="inlineStr">
        <is>
          <t>是</t>
        </is>
      </c>
      <c r="W50" s="248" t="n">
        <v>46054</v>
      </c>
      <c r="X50" s="252" t="n">
        <v>46357</v>
      </c>
      <c r="Y50" s="164" t="n"/>
    </row>
    <row r="51" ht="405" customHeight="1" s="1">
      <c r="A51" s="209" t="n">
        <v>45</v>
      </c>
      <c r="B51" s="209" t="inlineStr">
        <is>
          <t>产业发展</t>
        </is>
      </c>
      <c r="C51" s="164" t="inlineStr">
        <is>
          <t>加工流通项目</t>
        </is>
      </c>
      <c r="D51" s="209" t="inlineStr">
        <is>
          <t>市场建设和农村物流</t>
        </is>
      </c>
      <c r="E51" s="209" t="inlineStr">
        <is>
          <t>中枢街道中纪社区农产品交易市场建设项目</t>
        </is>
      </c>
      <c r="F51" s="209" t="inlineStr">
        <is>
          <t>中枢街道</t>
        </is>
      </c>
      <c r="G51" s="209" t="inlineStr">
        <is>
          <t>中纪社区</t>
        </is>
      </c>
      <c r="H51" s="210" t="inlineStr">
        <is>
          <t>新建</t>
        </is>
      </c>
      <c r="I51" s="164" t="inlineStr">
        <is>
          <t>中纪社区对面三层大楼1620平方拆除，拆除（包括外运、处理费）50元/平方，小计81000元；办公楼三层720平方米拆除，拆除（包括外运、处理费）50元/平方，小计36000元；场地硬化1903平方米，厚0.25米，C25砼混凝土635m³，120元/立方米，小计76200元。污水管道（DN600）660米，开挖埋置ø600水泥预制管（含路面开挖土方开挖及回填，C15砼垫层，混凝土管埋置、细石砼补接头）400元/米，小计264000元。新建复合彩钢瓦屋架2540平方米，450元/平方米，小计1143000元。检查井20座，1600元/座，小计32000元。新建砖砌钢筋混凝土台面菜台60组，单组菜台长2米，宽1.5米，高1米，混凝土台面厚0.1米（墙体需红砖945个，墙面抹灰15平方米，支模浇筑混凝土板面4.5平方米，钢筋17公斤），1300元/组，小计78000元。新建24砖砌围墙780米长，高2.8米，单面抹灰，70CMX50CM浆砌石基础，每米围墙24砖体2.8平方米，抹灰2.8平方米，浆砌石基础0.35m³,840元/米，小计655200元。整个工程量需要资金合计2365400元。</t>
        </is>
      </c>
      <c r="J51" s="209" t="n">
        <v>236</v>
      </c>
      <c r="K51" s="209" t="n">
        <v>236</v>
      </c>
      <c r="L51" s="601" t="n">
        <v>0</v>
      </c>
      <c r="M51" s="601" t="n">
        <v>0</v>
      </c>
      <c r="N51" s="213" t="inlineStr">
        <is>
          <t>总体目标体现项目的预期效益
（1）经济效益：通过农产品市场建设，提升交易市场环境，改善主干道道路交通堵塞情况。项目建成后产权归中纪社区，预计项目年收益率为5.56％，村集体经济收入增加13.14万元。
（2）社会效益：通过农产品市场建设，提升交易市场环境。覆盖辖区内农户1786户，6019人；其中脱贫户69户277人，监测对象16户53人。</t>
        </is>
      </c>
      <c r="O51" s="212" t="inlineStr">
        <is>
          <t>1.就业务工：带动务工136人；
2.帮助产销对接：帮助239户农户出售各类农产品；
3.收益分红：按照收益的10%，对监测户8户18人进行收益分红</t>
        </is>
      </c>
      <c r="P51" s="209" t="n">
        <v>6019</v>
      </c>
      <c r="Q51" s="209" t="inlineStr">
        <is>
          <t>否</t>
        </is>
      </c>
      <c r="R51" s="209" t="inlineStr">
        <is>
          <t>否</t>
        </is>
      </c>
      <c r="S51" s="209" t="inlineStr">
        <is>
          <t>否</t>
        </is>
      </c>
      <c r="T51" s="209" t="inlineStr">
        <is>
          <t>陆良县农业农村局</t>
        </is>
      </c>
      <c r="U51" s="209" t="inlineStr">
        <is>
          <t>中纪社区</t>
        </is>
      </c>
      <c r="V51" s="209" t="inlineStr">
        <is>
          <t>是</t>
        </is>
      </c>
      <c r="W51" s="248" t="n">
        <v>46054</v>
      </c>
      <c r="X51" s="248" t="n">
        <v>46296</v>
      </c>
      <c r="Y51" s="210" t="n"/>
    </row>
    <row r="52" ht="111.75" customHeight="1" s="1">
      <c r="A52" s="209" t="n">
        <v>46</v>
      </c>
      <c r="B52" s="209" t="inlineStr">
        <is>
          <t>产业发展</t>
        </is>
      </c>
      <c r="C52" s="209" t="inlineStr">
        <is>
          <t>生产项目</t>
        </is>
      </c>
      <c r="D52" s="209" t="inlineStr">
        <is>
          <t>种植业基地</t>
        </is>
      </c>
      <c r="E52" s="209" t="inlineStr">
        <is>
          <t>中枢街道茶花社区蓝莓种植基地建设项目</t>
        </is>
      </c>
      <c r="F52" s="209" t="inlineStr">
        <is>
          <t>中枢街道</t>
        </is>
      </c>
      <c r="G52" s="209" t="inlineStr">
        <is>
          <t>茶花社区</t>
        </is>
      </c>
      <c r="H52" s="210" t="inlineStr">
        <is>
          <t>新建</t>
        </is>
      </c>
      <c r="I52" s="212" t="inlineStr">
        <is>
          <t>新建蓝莓种植基地，项目占地面积120亩，项目总投资110万元，其中：新建50亩蓝莓种植大棚，单价50000元/亩，需要资金250万元；20亩为基地基础设施用地，基地仓储用房1000平方米，单价500元/平方米，需要资金35万元；</t>
        </is>
      </c>
      <c r="J52" s="209" t="n">
        <v>145</v>
      </c>
      <c r="K52" s="209" t="n">
        <v>145</v>
      </c>
      <c r="L52" s="601" t="n">
        <v>0</v>
      </c>
      <c r="M52" s="601" t="n">
        <v>0</v>
      </c>
      <c r="N52" s="213" t="inlineStr">
        <is>
          <t>通过建设蓝莓种植基地120亩，项目建成后产权归茶花社区所有，社区以出租形式与蓝莓种植户合作，一方面为社区集体经济增收，预计项目年收益率为3％，即22.2万元。另一方面带动周边群众务工，预计带动辖区内农户160户720人（其中脱贫户及三类对象135户508人）户均增加3000元以上，村集体收入增加22.2万元。</t>
        </is>
      </c>
      <c r="O52" s="212" t="inlineStr">
        <is>
          <t>1.土地流转，流转土地360户100亩。
2.就业务工，带动务工216人。
3.带动产业，带动发展蓝莓种植业100亩。</t>
        </is>
      </c>
      <c r="P52" s="209" t="n">
        <v>720</v>
      </c>
      <c r="Q52" s="209" t="inlineStr">
        <is>
          <t>否</t>
        </is>
      </c>
      <c r="R52" s="209" t="inlineStr">
        <is>
          <t>否</t>
        </is>
      </c>
      <c r="S52" s="209" t="inlineStr">
        <is>
          <t>是</t>
        </is>
      </c>
      <c r="T52" s="209" t="inlineStr">
        <is>
          <t>陆良县农业农村局</t>
        </is>
      </c>
      <c r="U52" s="209" t="inlineStr">
        <is>
          <t>茶花社区</t>
        </is>
      </c>
      <c r="V52" s="209" t="inlineStr">
        <is>
          <t>是</t>
        </is>
      </c>
      <c r="W52" s="248" t="n">
        <v>46082</v>
      </c>
      <c r="X52" s="248" t="n">
        <v>46204</v>
      </c>
      <c r="Y52" s="210" t="n"/>
    </row>
    <row r="53" ht="215.25" customHeight="1" s="1">
      <c r="A53" s="209" t="n">
        <v>47</v>
      </c>
      <c r="B53" s="209" t="inlineStr">
        <is>
          <t>产业发展</t>
        </is>
      </c>
      <c r="C53" s="209" t="inlineStr">
        <is>
          <t>生产项目</t>
        </is>
      </c>
      <c r="D53" s="209" t="inlineStr">
        <is>
          <t>种植业基地</t>
        </is>
      </c>
      <c r="E53" s="215" t="inlineStr">
        <is>
          <t>陆良县中枢街道南盘江片区乡村振兴产业升级示范建设项目三期（四河社区林药产业集群）</t>
        </is>
      </c>
      <c r="F53" s="215" t="inlineStr">
        <is>
          <t>中枢街道</t>
        </is>
      </c>
      <c r="G53" s="215" t="inlineStr">
        <is>
          <t>四河社区</t>
        </is>
      </c>
      <c r="H53" s="215" t="inlineStr">
        <is>
          <t>新建</t>
        </is>
      </c>
      <c r="I53" s="208" t="inlineStr">
        <is>
          <t>采摘园道路：爨乡大道跨江桥下至梅家坟中路：长625.33m，宽3m，20cm厚C25砼路面浇筑，375.2立方米；腻子粉厂门口地块中间宽道路：长783.4m，宽3m，20cm厚C25砼路面浇筑，470.1立方米；
管道敷设：PE管DN110管道敷设2732米；PE管DN50管道敷设2694米；PE管DN25管道敷设27440米。中药材育苗区大棚20000平方米。中药材分拣仓库场地及基础场地25公分厚C30砼地板浇筑500立方米；砼地板切缝及灌沥青700米；铝合金窗子：151.2平方米；电动卷帘门40.5平方米</t>
        </is>
      </c>
      <c r="J53" s="209" t="n">
        <v>230</v>
      </c>
      <c r="K53" s="209" t="n">
        <v>230</v>
      </c>
      <c r="L53" s="601" t="n">
        <v>0</v>
      </c>
      <c r="M53" s="601" t="n">
        <v>0</v>
      </c>
      <c r="N53" s="208" t="inlineStr">
        <is>
          <t>通过该项目实施，四河社区与云南锦汇林业服务有限公司合作运营，共同打造集生态建设，经济建设，观光科普、中药种植于一体的乡村振兴产业升级示范区，创建农副及休闲产品交易中心，形成以中药培育、种植、分拣定级为一体的专业中药种植示范基地。同时本项目结合珠江防护林及美丽县城建设，项目的实施积极响应了陆良县关于推进珠江防护林体系建设的政策要求；并且为“美丽县城”创建工作打好基础增加力量。该项目初步预计该项目实施后能给社区创收约18万元/年。</t>
        </is>
      </c>
      <c r="O53" s="208" t="inlineStr">
        <is>
          <t>1.土地流转，流转土地260户400亩。价值600元/亩，现因项目投入，土地流转租金为1000元，每亩土地增值400元。
2.就业务工，带动务工216人。
3.带动产业，带动发展中药种植业300亩。</t>
        </is>
      </c>
      <c r="P53" s="209" t="n">
        <v>3169</v>
      </c>
      <c r="Q53" s="209" t="inlineStr">
        <is>
          <t>否</t>
        </is>
      </c>
      <c r="R53" s="209" t="inlineStr">
        <is>
          <t>否</t>
        </is>
      </c>
      <c r="S53" s="319" t="inlineStr">
        <is>
          <t>是</t>
        </is>
      </c>
      <c r="T53" s="209" t="inlineStr">
        <is>
          <t>陆良县农业农村局</t>
        </is>
      </c>
      <c r="U53" s="209" t="inlineStr">
        <is>
          <t>四河社区</t>
        </is>
      </c>
      <c r="V53" s="164" t="inlineStr">
        <is>
          <t>是</t>
        </is>
      </c>
      <c r="W53" s="248" t="inlineStr">
        <is>
          <t>2026年3月</t>
        </is>
      </c>
      <c r="X53" s="252" t="n">
        <v>46266</v>
      </c>
      <c r="Y53" s="209" t="n"/>
    </row>
    <row r="54" ht="137.25" customHeight="1" s="1">
      <c r="A54" s="209" t="n">
        <v>48</v>
      </c>
      <c r="B54" s="209" t="inlineStr">
        <is>
          <t>产业发展</t>
        </is>
      </c>
      <c r="C54" s="209" t="inlineStr">
        <is>
          <t>生产项目</t>
        </is>
      </c>
      <c r="D54" s="209" t="inlineStr">
        <is>
          <t>种植业基地</t>
        </is>
      </c>
      <c r="E54" s="209" t="inlineStr">
        <is>
          <t>盘新社区平菇种植项目二期</t>
        </is>
      </c>
      <c r="F54" s="209" t="inlineStr">
        <is>
          <t>中枢街道</t>
        </is>
      </c>
      <c r="G54" s="209" t="inlineStr">
        <is>
          <t>盘新社区</t>
        </is>
      </c>
      <c r="H54" s="209" t="inlineStr">
        <is>
          <t>新建</t>
        </is>
      </c>
      <c r="I54" s="212" t="inlineStr">
        <is>
          <t>在史家圩租用农户自留地8亩，新建高端大棚14个，新建钢屋架分拣房（含物流冷藏箱）320平方米，预计总投资174万元。每个大棚宽8米，肩高4.5米，顶高2米，棚内菌包架每个长3米、高2米、宽0.4米，每个棚放置50个菌包架，每个棚含2个换气扇，2个水帘，喷淋等附属设施。</t>
        </is>
      </c>
      <c r="J54" s="209" t="n">
        <v>150</v>
      </c>
      <c r="K54" s="209" t="n">
        <v>150</v>
      </c>
      <c r="L54" s="601" t="n">
        <v>0</v>
      </c>
      <c r="M54" s="601" t="n">
        <v>0</v>
      </c>
      <c r="N54" s="212" t="inlineStr">
        <is>
          <t>通过建设平菇种植14个大棚，提升壮大村集体经济收入。项目建成后产权归盘新社区，租赁给“大丰生态农业科技有限公司”生产，预计项目年收益率为8％，即14万元。带动辖区内农户100户（其中脱贫户88户，“三类监测对象”16户）户均增加500元以上，村集体收入增加5.4万元，用于补充社区居民小组等组织运转，公共基础设施建设、人居环境整治，公共事务管理和发展公益事业。</t>
        </is>
      </c>
      <c r="O54" s="212" t="inlineStr">
        <is>
          <t>1.土地流转，流转土地29户8亩。
2.就业务工，带动务工216人。
3.带动产业，带动发展平菇种植业8亩。</t>
        </is>
      </c>
      <c r="P54" s="209" t="n">
        <v>365</v>
      </c>
      <c r="Q54" s="209" t="inlineStr">
        <is>
          <t>否</t>
        </is>
      </c>
      <c r="R54" s="209" t="inlineStr">
        <is>
          <t>否</t>
        </is>
      </c>
      <c r="S54" s="209" t="inlineStr">
        <is>
          <t>否</t>
        </is>
      </c>
      <c r="T54" s="209" t="inlineStr">
        <is>
          <t>陆良县农业农村局</t>
        </is>
      </c>
      <c r="U54" s="209" t="inlineStr">
        <is>
          <t>盘新社区</t>
        </is>
      </c>
      <c r="V54" s="164" t="inlineStr">
        <is>
          <t>是</t>
        </is>
      </c>
      <c r="W54" s="248" t="n">
        <v>46082</v>
      </c>
      <c r="X54" s="248" t="n">
        <v>46296</v>
      </c>
      <c r="Y54" s="260" t="n"/>
    </row>
    <row r="55" ht="36.75" customHeight="1" s="1">
      <c r="A55" s="209" t="n">
        <v>49</v>
      </c>
      <c r="B55" s="209" t="inlineStr">
        <is>
          <t>产业发展</t>
        </is>
      </c>
      <c r="C55" s="615" t="inlineStr">
        <is>
          <t>金融保险配套项目</t>
        </is>
      </c>
      <c r="D55" s="615" t="inlineStr">
        <is>
          <t>小额贷款贴息</t>
        </is>
      </c>
      <c r="E55" s="616" t="inlineStr">
        <is>
          <t>陆良县2025年小额信贷贴息项目</t>
        </is>
      </c>
      <c r="F55" s="257" t="inlineStr">
        <is>
          <t>陆良县</t>
        </is>
      </c>
      <c r="G55" s="257" t="inlineStr">
        <is>
          <t>全县</t>
        </is>
      </c>
      <c r="H55" s="257" t="inlineStr">
        <is>
          <t>新建</t>
        </is>
      </c>
      <c r="I55" s="616" t="inlineStr">
        <is>
          <t>用于脱贫人口和监测对象的贷款贴息资金</t>
        </is>
      </c>
      <c r="J55" s="209" t="n">
        <v>105</v>
      </c>
      <c r="K55" s="209" t="n">
        <v>105</v>
      </c>
      <c r="L55" s="601" t="n">
        <v>0</v>
      </c>
      <c r="M55" s="601" t="n">
        <v>0</v>
      </c>
      <c r="N55" s="617" t="inlineStr">
        <is>
          <t>2025年小额信贷贴息，帮助群众发展生产，提高经济收入。</t>
        </is>
      </c>
      <c r="O55" s="617" t="inlineStr">
        <is>
          <t>提供贷款贴息，解决实际困难</t>
        </is>
      </c>
      <c r="P55" s="209" t="n">
        <v>1580</v>
      </c>
      <c r="Q55" s="209" t="inlineStr">
        <is>
          <t>是</t>
        </is>
      </c>
      <c r="R55" s="209" t="inlineStr">
        <is>
          <t>否</t>
        </is>
      </c>
      <c r="S55" s="209" t="inlineStr">
        <is>
          <t>否</t>
        </is>
      </c>
      <c r="T55" s="209" t="inlineStr">
        <is>
          <t>陆良县农业农村局</t>
        </is>
      </c>
      <c r="U55" s="257" t="inlineStr">
        <is>
          <t>各乡镇</t>
        </is>
      </c>
      <c r="V55" s="164" t="inlineStr">
        <is>
          <t>是</t>
        </is>
      </c>
      <c r="W55" s="252" t="n">
        <v>46023</v>
      </c>
      <c r="X55" s="252" t="n">
        <v>46357</v>
      </c>
      <c r="Y55" s="260" t="n"/>
    </row>
    <row r="56" ht="60" customHeight="1" s="1">
      <c r="A56" s="209" t="n">
        <v>50</v>
      </c>
      <c r="B56" s="164" t="inlineStr">
        <is>
          <t>产业发展</t>
        </is>
      </c>
      <c r="C56" s="164" t="inlineStr">
        <is>
          <t>高质量庭院经济</t>
        </is>
      </c>
      <c r="D56" s="164" t="inlineStr">
        <is>
          <t>庭院生产生活服务</t>
        </is>
      </c>
      <c r="E56" s="164" t="inlineStr">
        <is>
          <t>分类分层产业帮扶奖补</t>
        </is>
      </c>
      <c r="F56" s="208" t="inlineStr">
        <is>
          <t>陆良县</t>
        </is>
      </c>
      <c r="G56" s="164" t="inlineStr">
        <is>
          <t>全县</t>
        </is>
      </c>
      <c r="H56" s="164" t="inlineStr">
        <is>
          <t>新建</t>
        </is>
      </c>
      <c r="I56" s="208" t="inlineStr">
        <is>
          <t>对脱贫人口及监测对象中发展烤烟、蔬菜、蚕桑、中药材和牛、羊、生猪等特殊种植养殖的监测对象按种植养殖规模给予资金奖补。</t>
        </is>
      </c>
      <c r="J56" s="618" t="n">
        <v>150</v>
      </c>
      <c r="K56" s="601" t="n">
        <v>0</v>
      </c>
      <c r="L56" s="601" t="n">
        <v>150</v>
      </c>
      <c r="M56" s="600">
        <f>J56-K56-L56</f>
        <v/>
      </c>
      <c r="N56" s="208" t="inlineStr">
        <is>
          <t>通过对脱贫户及监测对象进行分类分层帮扶，扩大规模、 不断扩大种植养殖，扶持引导多种多养，增加收入，提升产业风险应对能力。</t>
        </is>
      </c>
      <c r="O56" s="208" t="inlineStr">
        <is>
          <t>通过带动生产，增加群众收入；
项目可带动辖区三类监测对象470户1696人。</t>
        </is>
      </c>
      <c r="P56" s="164" t="n">
        <v>1560</v>
      </c>
      <c r="Q56" s="164" t="inlineStr">
        <is>
          <t>是</t>
        </is>
      </c>
      <c r="R56" s="164" t="inlineStr">
        <is>
          <t>否</t>
        </is>
      </c>
      <c r="S56" s="164" t="inlineStr">
        <is>
          <t>否</t>
        </is>
      </c>
      <c r="T56" s="164" t="inlineStr">
        <is>
          <t>陆良县农业农村局</t>
        </is>
      </c>
      <c r="U56" s="164" t="inlineStr">
        <is>
          <t>陆良县农业农村局</t>
        </is>
      </c>
      <c r="V56" s="164" t="inlineStr">
        <is>
          <t>是</t>
        </is>
      </c>
      <c r="W56" s="252" t="n">
        <v>46174</v>
      </c>
      <c r="X56" s="252" t="n">
        <v>46296</v>
      </c>
      <c r="Y56" s="323" t="n"/>
    </row>
    <row r="57" ht="409.5" customHeight="1" s="1">
      <c r="A57" s="209" t="n">
        <v>51</v>
      </c>
      <c r="B57" s="209" t="inlineStr">
        <is>
          <t>产业发展</t>
        </is>
      </c>
      <c r="C57" s="164" t="inlineStr">
        <is>
          <t>加工流通项目</t>
        </is>
      </c>
      <c r="D57" s="164" t="inlineStr">
        <is>
          <t>品牌打造和展销平台</t>
        </is>
      </c>
      <c r="E57" s="288" t="inlineStr">
        <is>
          <t>陆良县经营主体联农带农奖补项目</t>
        </is>
      </c>
      <c r="F57" s="257" t="inlineStr">
        <is>
          <t>陆良县</t>
        </is>
      </c>
      <c r="G57" s="257" t="inlineStr">
        <is>
          <t>全县</t>
        </is>
      </c>
      <c r="H57" s="257" t="inlineStr">
        <is>
          <t>新建</t>
        </is>
      </c>
      <c r="I57" s="288" t="inlineStr">
        <is>
          <t>采用先带后补方式，对本年度已实施完成，产生实际联农带农收益且符合奖补条件的经营主体进行奖补。经营主体至少要有土地流转、吸纳就业、生产托管、订单收购、收益分红五种联结方式中的一种，单个经营主体涉及多个奖补类别可一并申请，申报财政奖补资金不超过50万元，超过50万元的经营主体按50万元进行奖补。
（一）土地流转。对符合奖补条件，流转农户土地50亩以上、流转期限达2年以上且处于连续流转状态的经营主体，按100元/亩的标准给予一次性奖补，补助资金上限为5万元。未在农经部门备案登记的不予奖补。
（二）吸纳就业。对符合奖补条件、吸纳就业对象稳定就业6个月以上（截至每年10月31日）的经营主体，根据报酬兑付情况给予奖补，其中：带动监测帮扶对象的，按照监测对象劳动报酬总额的20%进行奖补；带动其他脱贫人口按照劳动报酬总额的10%进行奖补；带动其他农户按照劳动报酬总额的5%进行奖补。已享受本县域内财政衔接补助资金支持劳务用工奖补政策的经营主体不再享受该项劳务用工奖补政策。
（三）生产托管。对符合奖补条件，聚焦农业生产过程的耕、种、防、收等环节，为农户提供集中育秧育苗、代耕代种、技术咨询、病虫害防治、收获、烘烤、储藏、销售、运输、加工等服务的经营主体进行奖补。承担项目的服务组织全程托管单环节单季服务能力不低于500亩，每亩补助50元，补助资金上限为5万元；多环节托管单季服务能力不低于1000亩，每亩补助100元，补助资金上限为10万元。托管面积根据“小农户”自愿与社会化服务组织签订的协议内容，以“小农户”《农村土地承包经营权确权登记证》上的确权面积为依据。
（四）订单收购。对通过订单农业带动农户增收的，根据经营主体实际支付情况给予奖补。订单生产（收购）脱贫户或监测户生产的初级农产品，当年（1月1日至10月31日止，下同）订单收购销售额在20万元以上，按照销售总额的1%进行奖补，补助资金上限为5万元。
（五）收益分红。对符合奖补条件，通过租赁农户闲置农房等资源、吸纳农户资金入股和帮扶资金量化入股参与生产经营，且已兑付分红资金的经营主体（包括经营村集体资产或资源，分红至村集体的情形），根据分红资金兑付情况给予奖补。对符合奖补条件、利益联结对象不少于30人、每人每年收益分红不低于500元、年销售收入不低于200万元的经营主体，按照每带动1人给予100元的一次性奖补，补助资金上限为10万元。</t>
        </is>
      </c>
      <c r="J57" s="600" t="n">
        <v>100</v>
      </c>
      <c r="K57" s="619" t="n">
        <v>0</v>
      </c>
      <c r="L57" s="619" t="n">
        <v>100</v>
      </c>
      <c r="M57" s="600">
        <f>J57-K57-L57</f>
        <v/>
      </c>
      <c r="N57" s="208" t="inlineStr">
        <is>
          <t>引导农业经营主体联农、带农，项目实施后，经营主体通过土地流转、吸纳就业、生产托管、订单收购、收益分红五项措施，带动脱贫户及监测对象1000人以上，带动户均增收1000元以上。</t>
        </is>
      </c>
      <c r="O57" s="208" t="inlineStr">
        <is>
          <t>引导农业经营主体联农、带农，促进经营主体带动农户</t>
        </is>
      </c>
      <c r="P57" s="296" t="n">
        <v>1000</v>
      </c>
      <c r="Q57" s="257" t="inlineStr">
        <is>
          <t>是</t>
        </is>
      </c>
      <c r="R57" s="257" t="inlineStr">
        <is>
          <t>否</t>
        </is>
      </c>
      <c r="S57" s="257" t="inlineStr">
        <is>
          <t>否</t>
        </is>
      </c>
      <c r="T57" s="209" t="inlineStr">
        <is>
          <t>陆良县农业农村局</t>
        </is>
      </c>
      <c r="U57" s="257" t="inlineStr">
        <is>
          <t>各乡镇</t>
        </is>
      </c>
      <c r="V57" s="164" t="inlineStr">
        <is>
          <t>是</t>
        </is>
      </c>
      <c r="W57" s="252" t="n">
        <v>46023</v>
      </c>
      <c r="X57" s="252" t="n">
        <v>46357</v>
      </c>
      <c r="Y57" s="323" t="n"/>
    </row>
    <row r="58" ht="187.5" customHeight="1" s="1">
      <c r="A58" s="209" t="n">
        <v>52</v>
      </c>
      <c r="B58" s="212" t="inlineStr">
        <is>
          <t>产业发展</t>
        </is>
      </c>
      <c r="C58" s="212" t="inlineStr">
        <is>
          <t>加工流通项目</t>
        </is>
      </c>
      <c r="D58" s="212" t="inlineStr">
        <is>
          <t>市场建设和农村物流</t>
        </is>
      </c>
      <c r="E58" s="212" t="inlineStr">
        <is>
          <t>北辰社区民族团结进步示范社区创建项目</t>
        </is>
      </c>
      <c r="F58" s="212" t="inlineStr">
        <is>
          <t>同乐街道</t>
        </is>
      </c>
      <c r="G58" s="212" t="inlineStr">
        <is>
          <t>北辰社区</t>
        </is>
      </c>
      <c r="H58" s="210" t="inlineStr">
        <is>
          <t>新建</t>
        </is>
      </c>
      <c r="I58" s="212" t="inlineStr">
        <is>
          <t>投资36万元，利用北辰社区时代阳光－玉兰湾、明珠湾、翡翠湾三个小区道路沿线商铺多而集中的优势，打造2026年度民族经济示范街。其中：计划投入资金31万元，增加摊位40个；自筹资金5万元，开展宣传教育和主题实践活动，计划自筹资金5万元，增设大型红石榴形状的主题标识1个，增设指示牌，制作宣传标语、横幅、宣传展板、书籍，创建“双融合”“双推进”，促进党的民族理论政策转化为内心共鸣、以“我们的节日”为主题开展系列活动。</t>
        </is>
      </c>
      <c r="J58" s="209" t="n">
        <v>36</v>
      </c>
      <c r="K58" s="601" t="n">
        <v>0</v>
      </c>
      <c r="L58" s="209" t="n">
        <v>30</v>
      </c>
      <c r="M58" s="209" t="n">
        <v>6</v>
      </c>
      <c r="N58" s="213" t="inlineStr">
        <is>
          <t>该项目的实施采取“陆良县城市建设投资集团有限公司+云南客纳叠餐饮管理有限公司+陆良星联居民服务有限公司”的模式，采取城投公司、客纳叠餐饮公司和居委会集中对现有的商户进行管理或者动员部分居民以现有商户进行入股合作发展，由同乐街道北辰社区争取衔接资金投入，星联居民服务有限公司负责日常管理维护，居民采取到农贸市场务工提高收入的方式，统一进行运营管理。</t>
        </is>
      </c>
      <c r="O58" s="212" t="inlineStr">
        <is>
          <t>摊位租赁、带动务工就业等</t>
        </is>
      </c>
      <c r="P58" s="209" t="n">
        <v>1000</v>
      </c>
      <c r="Q58" s="209" t="inlineStr">
        <is>
          <t>否</t>
        </is>
      </c>
      <c r="R58" s="209" t="inlineStr">
        <is>
          <t>否</t>
        </is>
      </c>
      <c r="S58" s="209" t="inlineStr">
        <is>
          <t>否</t>
        </is>
      </c>
      <c r="T58" s="212" t="inlineStr">
        <is>
          <t>陆良县民族宗教事务局</t>
        </is>
      </c>
      <c r="U58" s="209" t="inlineStr">
        <is>
          <t>北辰社区</t>
        </is>
      </c>
      <c r="V58" s="209" t="inlineStr">
        <is>
          <t>是</t>
        </is>
      </c>
      <c r="W58" s="248" t="n">
        <v>46023</v>
      </c>
      <c r="X58" s="248" t="n">
        <v>46174</v>
      </c>
      <c r="Y58" s="212" t="n"/>
    </row>
    <row r="59" ht="308.25" customHeight="1" s="1">
      <c r="A59" s="209" t="n">
        <v>53</v>
      </c>
      <c r="B59" s="212" t="inlineStr">
        <is>
          <t>产业发展</t>
        </is>
      </c>
      <c r="C59" s="212" t="inlineStr">
        <is>
          <t>生产项目</t>
        </is>
      </c>
      <c r="D59" s="212" t="inlineStr">
        <is>
          <t>种植业基地</t>
        </is>
      </c>
      <c r="E59" s="212" t="inlineStr">
        <is>
          <t>四河社区发展林地经济种植产业联农带农项目</t>
        </is>
      </c>
      <c r="F59" s="212" t="inlineStr">
        <is>
          <t>中枢街道</t>
        </is>
      </c>
      <c r="G59" s="212" t="inlineStr">
        <is>
          <t>四河社区</t>
        </is>
      </c>
      <c r="H59" s="209" t="inlineStr">
        <is>
          <t>新建</t>
        </is>
      </c>
      <c r="I59" s="212" t="inlineStr">
        <is>
          <t>投资35万元，用于产业发展基础设施建设，（按照单价40元/平方米，新建4米—6米宽，长1250米的产业道路，建设面积6250平方米，便于公司带动农户发展种植产业开展生产管理，预计投资25万元；按照70亩*1500元/亩的标准设计安装生产用灌溉管道设施及储水水池、生产用电设施安装、管理用看护房设施，预计投资10万元）；</t>
        </is>
      </c>
      <c r="J59" s="209" t="n">
        <v>35</v>
      </c>
      <c r="K59" s="209" t="n">
        <v>35</v>
      </c>
      <c r="L59" s="601" t="n">
        <v>0</v>
      </c>
      <c r="M59" s="601" t="n">
        <v>0</v>
      </c>
      <c r="N59" s="299" t="inlineStr">
        <is>
          <t>该项目的实施采取“村集体经济股份有限公司+村小组各农户”的模式，由社区居委会争取衔接资金投入，由村级公司负责日常管理维护，带动群众就近就地务工，多渠道增收创收壮大村级集体经济。整合资源，集中流转土地70亩，引领发展林下经济种植，引领群众发展城乡接合部农业社区种植产业，发挥民族团结进步示范社区效应，预计带动群众土地流转租金直接增收400元/亩/年，间接为村级集体经济每年预计创收20万元，项目收益按照乡村振兴产业帮扶“334”利益分配机制进行分配：一是30%的收益直接用于对辖区内未消除风险的监测户、收入万元以下的脱贫户及监测户、脱贫户中的老人户、一户多残户进行分红帮扶，脱贫户中的老人户、一户多残户有12户，预计直接增收800-1000元/户；二是30%的收益用于村集体企业的产业运营成本及发展壮大产业运行；三是15%的收益用于社区壮大集体经济收入；四是25%收益用于社区教育、医疗公益事业、劳动技能培训等。</t>
        </is>
      </c>
      <c r="O59" s="212" t="inlineStr">
        <is>
          <t>壮大村集体收入、扶贫助困、社区公益、带动就业</t>
        </is>
      </c>
      <c r="P59" s="209" t="n">
        <v>500</v>
      </c>
      <c r="Q59" s="209" t="inlineStr">
        <is>
          <t>否</t>
        </is>
      </c>
      <c r="R59" s="209" t="inlineStr">
        <is>
          <t>否</t>
        </is>
      </c>
      <c r="S59" s="209" t="inlineStr">
        <is>
          <t>否</t>
        </is>
      </c>
      <c r="T59" s="212" t="inlineStr">
        <is>
          <t>陆良县民族宗教事务局</t>
        </is>
      </c>
      <c r="U59" s="209" t="inlineStr">
        <is>
          <t>四河社区</t>
        </is>
      </c>
      <c r="V59" s="209" t="inlineStr">
        <is>
          <t>是</t>
        </is>
      </c>
      <c r="W59" s="248" t="n">
        <v>46023</v>
      </c>
      <c r="X59" s="248" t="n">
        <v>46174</v>
      </c>
      <c r="Y59" s="212" t="n"/>
    </row>
    <row r="60" ht="138" customHeight="1" s="1">
      <c r="A60" s="209" t="n">
        <v>54</v>
      </c>
      <c r="B60" s="212" t="inlineStr">
        <is>
          <t>产业发展</t>
        </is>
      </c>
      <c r="C60" s="212" t="inlineStr">
        <is>
          <t>加工流通项目</t>
        </is>
      </c>
      <c r="D60" s="212" t="inlineStr">
        <is>
          <t>加工业</t>
        </is>
      </c>
      <c r="E60" s="212" t="inlineStr">
        <is>
          <t>黄官营示范村项目</t>
        </is>
      </c>
      <c r="F60" s="212" t="inlineStr">
        <is>
          <t>马街镇</t>
        </is>
      </c>
      <c r="G60" s="212" t="inlineStr">
        <is>
          <t>黄官营村委会</t>
        </is>
      </c>
      <c r="H60" s="212" t="inlineStr">
        <is>
          <t>新建</t>
        </is>
      </c>
      <c r="I60" s="212" t="inlineStr">
        <is>
          <t>投资45万元，在黄官营村委会赵官坝村10小组实施韭黄手工业作坊，整理和包装韭黄。其中：投资32万元，用于手工业作坊区建设，搭建彩钢瓦厂房2000㎡；投资8万元，按照单价30元/平方米，新建4米宽，长500米的厂区道路，便于群众开展生产；投资3万元，新建作坊工作台，投资2万元建设水电设施。</t>
        </is>
      </c>
      <c r="J60" s="209" t="n">
        <v>45</v>
      </c>
      <c r="K60" s="209" t="n">
        <v>45</v>
      </c>
      <c r="L60" s="601" t="n">
        <v>0</v>
      </c>
      <c r="M60" s="601" t="n">
        <v>0</v>
      </c>
      <c r="N60" s="212" t="inlineStr">
        <is>
          <t>该项目的实施采取“村集体股份经济合作联合社+村小组股份经济合作社+农户”的模式，采取村委会和村小组集中对现有120㎡的空房进行流转或者动员部分群众以现有闲置房屋进行入股合作发展，由村股份经济合作联合社争取衔接资金投入，村小组股份合作社负责日常管理维护，村民采取到基地务工提高收入的方式，统一进行运营管理。</t>
        </is>
      </c>
      <c r="O60" s="212" t="inlineStr">
        <is>
          <t>壮大村集体收入、扶贫助困、带动就业</t>
        </is>
      </c>
      <c r="P60" s="209" t="n">
        <v>800</v>
      </c>
      <c r="Q60" s="209" t="inlineStr">
        <is>
          <t>否</t>
        </is>
      </c>
      <c r="R60" s="209" t="inlineStr">
        <is>
          <t>否</t>
        </is>
      </c>
      <c r="S60" s="209" t="inlineStr">
        <is>
          <t>否</t>
        </is>
      </c>
      <c r="T60" s="212" t="inlineStr">
        <is>
          <t>陆良县民族宗教事务局</t>
        </is>
      </c>
      <c r="U60" s="209" t="inlineStr">
        <is>
          <t>黄官营村委会</t>
        </is>
      </c>
      <c r="V60" s="209" t="inlineStr">
        <is>
          <t>是</t>
        </is>
      </c>
      <c r="W60" s="248" t="n">
        <v>46023</v>
      </c>
      <c r="X60" s="248" t="n">
        <v>46174</v>
      </c>
      <c r="Y60" s="212" t="n"/>
    </row>
    <row r="61" ht="201.75" customHeight="1" s="1">
      <c r="A61" s="209" t="n">
        <v>55</v>
      </c>
      <c r="B61" s="212" t="inlineStr">
        <is>
          <t>产业发展</t>
        </is>
      </c>
      <c r="C61" s="212" t="inlineStr">
        <is>
          <t>生产项目</t>
        </is>
      </c>
      <c r="D61" s="212" t="inlineStr">
        <is>
          <t>种植业基地</t>
        </is>
      </c>
      <c r="E61" s="212" t="inlineStr">
        <is>
          <t>茄果类现代化种植大棚建设项目</t>
        </is>
      </c>
      <c r="F61" s="212" t="inlineStr">
        <is>
          <t>板桥镇</t>
        </is>
      </c>
      <c r="G61" s="212" t="inlineStr">
        <is>
          <t>旧州社区</t>
        </is>
      </c>
      <c r="H61" s="212" t="inlineStr">
        <is>
          <t>新建</t>
        </is>
      </c>
      <c r="I61" s="212" t="inlineStr">
        <is>
          <t>投资200万元，在旧州社区实施蔬菜种植大棚建设项目。
1.新建温室大棚设施面积16600㎡，（温室大棚规格：中心高4米，边高2.5米，包含保温毯、防虫网、喷水设备，单个大棚30米*8米，每10个大棚为一组，单独布置水电，互不影响），单价110元/㎡，预计181万元；2、配套水电设施：90PE水管300米，单价40元/米，预计1万元；30kW抽水机1台，有效扬程200米以上，单价10000元/台，预计1万元；25平电路1200米，单价134元/米，预计16万元；</t>
        </is>
      </c>
      <c r="J61" s="209" t="n">
        <v>199</v>
      </c>
      <c r="K61" s="209" t="n">
        <v>199</v>
      </c>
      <c r="L61" s="601" t="n">
        <v>0</v>
      </c>
      <c r="M61" s="601" t="n">
        <v>0</v>
      </c>
      <c r="N61" s="212" t="inlineStr">
        <is>
          <t>通过建设茄果类现代化种植大棚，打造现代化建设种植示范点，提高区域内的科学化种植水平，推广茄果类作物种植，大幅提高蔬菜种植的经济效益。项目建成后产权归旧州社区，预计村集体经济收入增加6万元，覆盖受益人口1896户5736人，其中脱贫户和监测对象77户231人。</t>
        </is>
      </c>
      <c r="O61" s="212" t="inlineStr">
        <is>
          <t>壮大村集体收入、扶贫助困、社区公益、带动就业</t>
        </is>
      </c>
      <c r="P61" s="209" t="n">
        <v>3000</v>
      </c>
      <c r="Q61" s="209" t="inlineStr">
        <is>
          <t>否</t>
        </is>
      </c>
      <c r="R61" s="209" t="inlineStr">
        <is>
          <t>否</t>
        </is>
      </c>
      <c r="S61" s="209" t="inlineStr">
        <is>
          <t>否</t>
        </is>
      </c>
      <c r="T61" s="212" t="inlineStr">
        <is>
          <t>陆良县民族宗教事务局</t>
        </is>
      </c>
      <c r="U61" s="209" t="inlineStr">
        <is>
          <t>旧州社区</t>
        </is>
      </c>
      <c r="V61" s="209" t="inlineStr">
        <is>
          <t>是</t>
        </is>
      </c>
      <c r="W61" s="248" t="n">
        <v>46023</v>
      </c>
      <c r="X61" s="248" t="n">
        <v>46235</v>
      </c>
      <c r="Y61" s="314" t="n"/>
    </row>
    <row r="62" ht="409.5" customHeight="1" s="1">
      <c r="A62" s="209" t="n">
        <v>56</v>
      </c>
      <c r="B62" s="212" t="inlineStr">
        <is>
          <t>产业发展</t>
        </is>
      </c>
      <c r="C62" s="212" t="inlineStr">
        <is>
          <t>生产项目</t>
        </is>
      </c>
      <c r="D62" s="212" t="inlineStr">
        <is>
          <t>休闲农业与乡村旅游</t>
        </is>
      </c>
      <c r="E62" s="212" t="inlineStr">
        <is>
          <t>罗依村村委会“青禾里”乡野度假文旅融合项目</t>
        </is>
      </c>
      <c r="F62" s="212" t="inlineStr">
        <is>
          <t>三岔河镇</t>
        </is>
      </c>
      <c r="G62" s="212" t="inlineStr">
        <is>
          <t>罗依村委会</t>
        </is>
      </c>
      <c r="H62" s="209" t="inlineStr">
        <is>
          <t>新建</t>
        </is>
      </c>
      <c r="I62" s="212" t="inlineStr">
        <is>
          <t>1.轻钢结构道路铺设：道路宽2米护栏高度1.2米（采用厚度2.0全热镀锌方管），①落地底部结构（全轻钢结构），②悬空结构（重钢结构），③道路铺设（塑木材料），④基座（6米两个点，0.5*0.6的钢筋混凝土）。1200m*2m＝2400m²，单价480元/m²，合计金额：115.25万元。
2.排水沟规格：石头挡墙560元/米，共300米，合计：16.8万元。三面光抹灰：30元/平方米，共900平方，合计：2.7万元。共计19.4万元。
3.蓄水池长15米，宽10米，高3米。蓄水量450m³。规格使用级304不锈钢板材，底板厚度3.0mm，侧一厚度3.0mm，侧二厚度2.5mm，侧三厚度2.0㎜，顶盖厚度1.0mm，水池面积150m²，每立方米900元*450m³=40.5万元（包含14公分水箱支架，内部防腐涂层）；土方开挖回填18m*12m*3.5m＝756m³，单价15元/m³，金额1.134万元；砼垫层18m*12m*0.3m*400元＝1.7万元（该项目为了解决山体农户的灌溉用水，同时也为以后山体文化的基础配套设施做铺垫。）合计：43.33万元。
4.机电设备。人工湖至平尖山长600米、垂直高度150米。上管道安装110PE给水管元/米，包含税安装运输配件。73元*600米=4.38万元，包含阀门消音止回阀16公斤承压；下水管用160PE给水管16公斤压力的元/米，包含税安装运输管件，（支蹲正蹲开挖回填不包含），94元*360=3.384万元；水泵昆泵D85-45X4/37kW，安装运输配件，流量85方1小时。扬程180米，包含压力表止回阀闸阀2*1电线700米4.8万元/台；电控柜变频驱动0.96万元。合计13.52万元。
5.水泥电杆3根、变压器100kVA一台、变压器框架一套、避雷器一组、真空断路器一台、跌落式熔断器一组、接地桩、接地扁铁、10kV绝缘导线300米等，大概合计材料费：65000元，大概施工费20000元。合计8.5万元。</t>
        </is>
      </c>
      <c r="J62" s="209" t="n">
        <v>200</v>
      </c>
      <c r="K62" s="209" t="n">
        <v>200</v>
      </c>
      <c r="L62" s="601" t="n">
        <v>0</v>
      </c>
      <c r="M62" s="601" t="n">
        <v>0</v>
      </c>
      <c r="N62" s="212" t="inlineStr">
        <is>
          <t>以铸牢中华民族共同体意识为主线，积极融入新发展格局，坚持“富口袋”与“富脑袋”并重，赋予所有改革发展以“三个意义”，通过盘活资源，提升三岔河镇罗依村委会农文旅发展基础，增强民族地区发展内生动力，助力加快各民族共同走向社会主义现代化步伐。该项目以罗依农文旅项目为依托，把场所租赁给第三方公司运营，统一进行管理，吸纳周边群众在家门口就业，拓宽群众致富路。预计将带动罗依村委会已脱贫户46户155人，监测户25户69人增加收入，实现村集体经济收入10万元。</t>
        </is>
      </c>
      <c r="O62" s="212" t="inlineStr">
        <is>
          <t>壮大村集体收入、扶贫助困、带动就业、带动旅游发展</t>
        </is>
      </c>
      <c r="P62" s="209" t="n">
        <v>2500</v>
      </c>
      <c r="Q62" s="209" t="inlineStr">
        <is>
          <t>否</t>
        </is>
      </c>
      <c r="R62" s="209" t="inlineStr">
        <is>
          <t>否</t>
        </is>
      </c>
      <c r="S62" s="209" t="inlineStr">
        <is>
          <t>否</t>
        </is>
      </c>
      <c r="T62" s="212" t="inlineStr">
        <is>
          <t>陆良县民族宗教事务局</t>
        </is>
      </c>
      <c r="U62" s="209" t="inlineStr">
        <is>
          <t>罗伊村委会</t>
        </is>
      </c>
      <c r="V62" s="209" t="inlineStr">
        <is>
          <t>是</t>
        </is>
      </c>
      <c r="W62" s="248" t="n">
        <v>46023</v>
      </c>
      <c r="X62" s="248" t="n">
        <v>46235</v>
      </c>
      <c r="Y62" s="212" t="n"/>
    </row>
    <row r="63" ht="409.5" customHeight="1" s="1">
      <c r="A63" s="209" t="n">
        <v>57</v>
      </c>
      <c r="B63" s="212" t="inlineStr">
        <is>
          <t>产业发展</t>
        </is>
      </c>
      <c r="C63" s="212" t="inlineStr">
        <is>
          <t>配套设施项目</t>
        </is>
      </c>
      <c r="D63" s="212" t="inlineStr">
        <is>
          <t>产业园（区）</t>
        </is>
      </c>
      <c r="E63" s="212" t="inlineStr">
        <is>
          <t>曲靖市高原特色农产品检验检测中心</t>
        </is>
      </c>
      <c r="F63" s="212" t="inlineStr">
        <is>
          <t>陆良县</t>
        </is>
      </c>
      <c r="G63" s="257" t="inlineStr">
        <is>
          <t>全县</t>
        </is>
      </c>
      <c r="H63" s="212" t="inlineStr">
        <is>
          <t>新建</t>
        </is>
      </c>
      <c r="I63" s="212" t="inlineStr">
        <is>
          <t>沪滇协作帮扶资金500万主要用于建设一幢三层共2500平方米全框架砖混结构专业检验检测实验室，含土建工程、给排水、电气工程、消防等。    
1.土建工程：385万元，用于建设现浇框架结构，商品混凝土、屋面防水、铝合金窗、屋面及防水工程、外墙涂料等。建筑层高：1F—2F:5.4m，3F:3.9m，挖基坑、沟槽土方，弃土运距： 1km，  施工场地内原土回填，桩头截面高度：直径600mm、不小于800mm，混凝土种类、强度等级C35，含泵送费，充盈系数1.2，钢筋种类、规格HRB400，MU10混凝土普通砖，墙体厚度200mm，砂浆强度等级M10专用砂浆（商品砂浆），门框、扇材质90系列深灰色粉末喷涂系列铝型材，铝合金门型材壁厚为2.0mm，玻璃品种、厚度15mm厚钢化玻璃。
2.给排水：20万元，用于建设普通自来水、纯水/超纯水机、废水分类管道（酸碱/有机废水分开）等。衬塑钢管0 .6MPa规格DN505，丝扣连接，管道水冲洗、消毒、压力试验，UPVC塑料污水排水管D N100，PP-R冷水管DN15，UPVC内螺旋消音管 DN1 00，300L热容水箱、空气源热泵主机 2.2KW、热水增压泵型号：Q=4 m³/h H=10m N=0.75kW，含灌浆及电梯检查接线安装。
3.电气工程：80万元，用于建设强弱电系统、监控系统，配电箱、防爆插座（实验区）、UPS备用电源（保障精密仪器断电保护）等。照明总配电箱参数：Pn= 90.00kW，K x=0.70，Pc =63.00kW， Cosφ=0.85，In=112.6 1A 5，安装方式：底边距地1 .4米明装，含箱柜排线、校线、接线、接地；电梯配电箱参数：Pn= 20.00kW，K x=1.00，Pc =20.00kW， Cosφ=0.55，In=55.25 A 5，安装方式：底边距地1 .4米明装，含箱柜排 线、校线、接线、接地，等电位端子箱、测试板、避雷网、矿物绝缘电缆。
4.消防：15万元，用于建设室内消火栓系统（灭火器、烟感报警器、气体泄漏报警）。检测中心楼为多层公共建筑，建筑耐火等级为二级，所属气候分区为温和A区，设计使用年限为50年。检测中心布局根据普通实验室工艺需要进行设计。设置两部电梯，2座封闭楼梯间，封闭楼梯间作为安全出口，安全疏散满足防火规范要求。首层直通室外的门设置在离楼梯间不大于15米处，满足规范要求，整栋楼为一个防火分区，防火分区建筑面积≤2500㎡。</t>
        </is>
      </c>
      <c r="J63" s="209" t="n">
        <v>500</v>
      </c>
      <c r="K63" s="601" t="n">
        <v>0</v>
      </c>
      <c r="L63" s="601" t="n">
        <v>0</v>
      </c>
      <c r="M63" s="209" t="n">
        <v>500</v>
      </c>
      <c r="N63" s="212" t="inlineStr">
        <is>
          <t>通过建设农产品检验检测中心，引导农业企业和农户采用标准化、规范化的生产方式，推广应用先进的农业生产技术和管理经验，促进云南高原特色农业产业向规模化、集约化、现代化方向发展，推动农业产业结构调整和升级。项目建成后产权归陆良县检验检测所，预计经济收入增加6万元，覆盖受益人口20000余人。</t>
        </is>
      </c>
      <c r="O63" s="212" t="inlineStr">
        <is>
          <t>1.带动产业增效。结合“陆良蔬菜”区域公共品牌打造，通过提供高质量的检测服务，带动农业产业上下游相关企业的发展，预计每年可为农业产业带来新增经济效益1000万元以上。
2.促进人员就业。项目建设和运营过程中将直接和间接创造大量就业岗位，包括检测人员、管理人员、技术研发人员、设备维护人员、市场开拓人员等，预计可为社会提供就业岗位10个以上，带动相关就业岗位100余人次，对缓解当地就业压力起到积极作用。
3.推动产业升级。通过提供检测技术服务和质量解决方案，引导农业企业和农户采用标准化、规范化的生产方式，推广应用先进的农业生产技术和管理经验，促进云南高原特色农业产业向规模化、集约化、现代化方向发展，推动农业产业结构调整和升级。</t>
        </is>
      </c>
      <c r="P63" s="209" t="n">
        <v>20000</v>
      </c>
      <c r="Q63" s="209" t="inlineStr">
        <is>
          <t>否</t>
        </is>
      </c>
      <c r="R63" s="209" t="inlineStr">
        <is>
          <t>否</t>
        </is>
      </c>
      <c r="S63" s="209" t="inlineStr">
        <is>
          <t>否</t>
        </is>
      </c>
      <c r="T63" s="164" t="inlineStr">
        <is>
          <t>陆良县农业农村局</t>
        </is>
      </c>
      <c r="U63" s="209" t="inlineStr">
        <is>
          <t>陆良县检验检测所</t>
        </is>
      </c>
      <c r="V63" s="209" t="inlineStr">
        <is>
          <t>是</t>
        </is>
      </c>
      <c r="W63" s="248" t="n">
        <v>46023</v>
      </c>
      <c r="X63" s="248" t="n">
        <v>46357</v>
      </c>
      <c r="Y63" s="314" t="n"/>
    </row>
    <row r="64">
      <c r="A64" s="285" t="inlineStr">
        <is>
          <t>二、就业项目小计</t>
        </is>
      </c>
      <c r="B64" s="7" t="n"/>
      <c r="C64" s="7" t="n"/>
      <c r="D64" s="7" t="n"/>
      <c r="E64" s="7" t="n"/>
      <c r="F64" s="7" t="n"/>
      <c r="G64" s="7" t="n"/>
      <c r="H64" s="7" t="n"/>
      <c r="I64" s="22" t="n"/>
      <c r="J64" s="260">
        <f>SUM(J65:J68)</f>
        <v/>
      </c>
      <c r="K64" s="260">
        <f>SUM(K65:K68)</f>
        <v/>
      </c>
      <c r="L64" s="260">
        <f>SUM(L65:L68)</f>
        <v/>
      </c>
      <c r="M64" s="260">
        <f>SUM(M65:M67)</f>
        <v/>
      </c>
      <c r="N64" s="314" t="n"/>
      <c r="O64" s="7" t="n"/>
      <c r="P64" s="7" t="n"/>
      <c r="Q64" s="7" t="n"/>
      <c r="R64" s="7" t="n"/>
      <c r="S64" s="7" t="n"/>
      <c r="T64" s="7" t="n"/>
      <c r="U64" s="7" t="n"/>
      <c r="V64" s="7" t="n"/>
      <c r="W64" s="7" t="n"/>
      <c r="X64" s="7" t="n"/>
      <c r="Y64" s="22" t="n"/>
    </row>
    <row r="65" ht="85.5" customHeight="1" s="1">
      <c r="A65" s="209" t="n">
        <v>58</v>
      </c>
      <c r="B65" s="208" t="inlineStr">
        <is>
          <t>就业项目</t>
        </is>
      </c>
      <c r="C65" s="208" t="inlineStr">
        <is>
          <t>公益性岗位</t>
        </is>
      </c>
      <c r="D65" s="208" t="inlineStr">
        <is>
          <t>公益性岗位</t>
        </is>
      </c>
      <c r="E65" s="213" t="inlineStr">
        <is>
          <t>乡村公益性岗位</t>
        </is>
      </c>
      <c r="F65" s="257" t="inlineStr">
        <is>
          <t>陆良县</t>
        </is>
      </c>
      <c r="G65" s="257" t="inlineStr">
        <is>
          <t>全县</t>
        </is>
      </c>
      <c r="H65" s="257" t="inlineStr">
        <is>
          <t>新建</t>
        </is>
      </c>
      <c r="I65" s="221" t="inlineStr">
        <is>
          <t>乡村公益性岗位安置具有曲靖市户籍，年龄在 16 周岁以上、有就业能力和就业愿望且能胜任相应工作的脱贫享受政策人口（含防止返贫监测帮扶对象）家庭劳动力。发放全县1540人公益性岗位工资</t>
        </is>
      </c>
      <c r="J65" s="600" t="n">
        <v>369.2</v>
      </c>
      <c r="K65" s="600" t="n">
        <v>369.2</v>
      </c>
      <c r="L65" s="600" t="n">
        <v>0</v>
      </c>
      <c r="M65" s="600" t="n">
        <v>0</v>
      </c>
      <c r="N65" s="620" t="inlineStr">
        <is>
          <t>通过项目实施，增加1540人低收入脱贫户和监测对象就近务工人员的收入，促进脱贫人口和监测对象家庭收入增长。</t>
        </is>
      </c>
      <c r="O65" s="293" t="inlineStr">
        <is>
          <t>带动务工就业</t>
        </is>
      </c>
      <c r="P65" s="209" t="n">
        <v>1540</v>
      </c>
      <c r="Q65" s="209" t="inlineStr">
        <is>
          <t>是</t>
        </is>
      </c>
      <c r="R65" s="164" t="inlineStr">
        <is>
          <t>否</t>
        </is>
      </c>
      <c r="S65" s="164" t="inlineStr">
        <is>
          <t>否</t>
        </is>
      </c>
      <c r="T65" s="164" t="inlineStr">
        <is>
          <t>陆良县农业农村局</t>
        </is>
      </c>
      <c r="U65" s="164" t="inlineStr">
        <is>
          <t>陆良县人社局</t>
        </is>
      </c>
      <c r="V65" s="164" t="inlineStr">
        <is>
          <t>是</t>
        </is>
      </c>
      <c r="W65" s="252" t="n">
        <v>46023</v>
      </c>
      <c r="X65" s="252" t="n">
        <v>46357</v>
      </c>
      <c r="Y65" s="209" t="n"/>
    </row>
    <row r="66" ht="85.5" customHeight="1" s="1">
      <c r="A66" s="209" t="n">
        <v>59</v>
      </c>
      <c r="B66" s="208" t="inlineStr">
        <is>
          <t>就业项目</t>
        </is>
      </c>
      <c r="C66" s="208" t="inlineStr">
        <is>
          <t>务工补助</t>
        </is>
      </c>
      <c r="D66" s="208" t="inlineStr">
        <is>
          <t>交通费补助</t>
        </is>
      </c>
      <c r="E66" s="221" t="inlineStr">
        <is>
          <t>陆良县2026年省外就业脱贫劳动力一次性往返交通补助</t>
        </is>
      </c>
      <c r="F66" s="257" t="inlineStr">
        <is>
          <t>陆良县</t>
        </is>
      </c>
      <c r="G66" s="257" t="inlineStr">
        <is>
          <t>全县</t>
        </is>
      </c>
      <c r="H66" s="257" t="inlineStr">
        <is>
          <t>新建</t>
        </is>
      </c>
      <c r="I66" s="208" t="inlineStr">
        <is>
          <t>陆良县户籍，在云南省外务工，每年可申报1次省内跨州市一次性交通补助。同时符合省外务工和省内市外务工一次性交通补助条件的，按省外务工标准发放。</t>
        </is>
      </c>
      <c r="J66" s="600" t="n">
        <v>300</v>
      </c>
      <c r="K66" s="600" t="n">
        <v>300</v>
      </c>
      <c r="L66" s="600" t="n">
        <v>0</v>
      </c>
      <c r="M66" s="600" t="n">
        <v>0</v>
      </c>
      <c r="N66" s="621" t="inlineStr">
        <is>
          <t>计划对省外稳定就业3月以上脱贫人口（含监测对象）发放一次性往返交通补助4000人次，补助1000元/人。通过项目实施，有效解决脱贫劳动力稳定就业和持续稳定增收，扎实有效巩固拓展脱贫攻坚成果同乡村振兴有效衔接。</t>
        </is>
      </c>
      <c r="O66" s="293" t="inlineStr">
        <is>
          <t>带动务工就业</t>
        </is>
      </c>
      <c r="P66" s="209" t="n">
        <v>4500</v>
      </c>
      <c r="Q66" s="209" t="inlineStr">
        <is>
          <t>是</t>
        </is>
      </c>
      <c r="R66" s="164" t="inlineStr">
        <is>
          <t>否</t>
        </is>
      </c>
      <c r="S66" s="164" t="inlineStr">
        <is>
          <t>否</t>
        </is>
      </c>
      <c r="T66" s="164" t="inlineStr">
        <is>
          <t>陆良县农业农村局</t>
        </is>
      </c>
      <c r="U66" s="164" t="inlineStr">
        <is>
          <t>陆良县人社局</t>
        </is>
      </c>
      <c r="V66" s="164" t="inlineStr">
        <is>
          <t>是</t>
        </is>
      </c>
      <c r="W66" s="252" t="n">
        <v>46023</v>
      </c>
      <c r="X66" s="252" t="n">
        <v>46357</v>
      </c>
      <c r="Y66" s="209" t="n"/>
    </row>
    <row r="67" ht="85.5" customHeight="1" s="1">
      <c r="A67" s="209" t="n">
        <v>60</v>
      </c>
      <c r="B67" s="208" t="inlineStr">
        <is>
          <t>就业项目</t>
        </is>
      </c>
      <c r="C67" s="208" t="inlineStr">
        <is>
          <t>务工补助</t>
        </is>
      </c>
      <c r="D67" s="208" t="inlineStr">
        <is>
          <t>交通费补助</t>
        </is>
      </c>
      <c r="E67" s="221" t="inlineStr">
        <is>
          <t>陆良县2026年省内市外就业脱贫劳动力一次性往返交通补助</t>
        </is>
      </c>
      <c r="F67" s="257" t="inlineStr">
        <is>
          <t>陆良县</t>
        </is>
      </c>
      <c r="G67" s="257" t="inlineStr">
        <is>
          <t>全县</t>
        </is>
      </c>
      <c r="H67" s="257" t="inlineStr">
        <is>
          <t>新建</t>
        </is>
      </c>
      <c r="I67" s="208" t="inlineStr">
        <is>
          <t>陆良县户籍，在云南省内市外务工，每年可申报1次省内跨州市一次性交通补助。同时符合省外务工和省内市外务工一次性交通补助条件的，按省外务工标准发放。</t>
        </is>
      </c>
      <c r="J67" s="209" t="n">
        <v>100</v>
      </c>
      <c r="K67" s="600" t="n">
        <v>0</v>
      </c>
      <c r="L67" s="209" t="n">
        <v>100</v>
      </c>
      <c r="M67" s="600" t="n">
        <v>0</v>
      </c>
      <c r="N67" s="621" t="inlineStr">
        <is>
          <t>计划对省外稳定就业3月以上脱贫人口（含监测对象）发放一次性往返交通补助2000人次，补助500元/人。通过项目实施，有效解决脱贫劳动力稳定就业和持续稳定增收，扎实有效巩固拓展脱贫攻坚成果同乡村振兴有效衔接。</t>
        </is>
      </c>
      <c r="O67" s="293" t="inlineStr">
        <is>
          <t>带动务工就业</t>
        </is>
      </c>
      <c r="P67" s="209" t="n">
        <v>2000</v>
      </c>
      <c r="Q67" s="209" t="inlineStr">
        <is>
          <t>是</t>
        </is>
      </c>
      <c r="R67" s="164" t="inlineStr">
        <is>
          <t>否</t>
        </is>
      </c>
      <c r="S67" s="164" t="inlineStr">
        <is>
          <t>否</t>
        </is>
      </c>
      <c r="T67" s="164" t="inlineStr">
        <is>
          <t>陆良县农业农村局</t>
        </is>
      </c>
      <c r="U67" s="164" t="inlineStr">
        <is>
          <t>陆良县人社局</t>
        </is>
      </c>
      <c r="V67" s="164" t="inlineStr">
        <is>
          <t>是</t>
        </is>
      </c>
      <c r="W67" s="252" t="n">
        <v>46023</v>
      </c>
      <c r="X67" s="252" t="n">
        <v>46357</v>
      </c>
      <c r="Y67" s="260" t="n"/>
    </row>
    <row r="68" ht="72.75" customHeight="1" s="1">
      <c r="A68" s="209" t="n">
        <v>61</v>
      </c>
      <c r="B68" s="208" t="inlineStr">
        <is>
          <t>就业项目</t>
        </is>
      </c>
      <c r="C68" s="208" t="inlineStr">
        <is>
          <t>务工补助</t>
        </is>
      </c>
      <c r="D68" s="212" t="inlineStr">
        <is>
          <t>生产奖补、劳务补助等</t>
        </is>
      </c>
      <c r="E68" s="221" t="inlineStr">
        <is>
          <t>陆良县2026年就业帮扶车间吸纳就业奖补资金项目</t>
        </is>
      </c>
      <c r="F68" s="257" t="inlineStr">
        <is>
          <t>陆良县</t>
        </is>
      </c>
      <c r="G68" s="257" t="inlineStr">
        <is>
          <t>全县</t>
        </is>
      </c>
      <c r="H68" s="257" t="inlineStr">
        <is>
          <t>新建</t>
        </is>
      </c>
      <c r="I68" s="295" t="inlineStr">
        <is>
          <t>对吸纳监测对象和脱贫人口稳定就业6个月以上的就业帮扶车间，分别按实际支付给监测对象报酬、脱贫劳动力报酬的一定比例给予就业帮扶车间吸纳奖补。</t>
        </is>
      </c>
      <c r="J68" s="209" t="n">
        <v>50</v>
      </c>
      <c r="K68" s="600" t="n">
        <v>0</v>
      </c>
      <c r="L68" s="209" t="n">
        <v>50</v>
      </c>
      <c r="M68" s="600" t="n">
        <v>0</v>
      </c>
      <c r="N68" s="621" t="inlineStr">
        <is>
          <t>对经认定的就业帮扶车间，根据其吸纳脱贫劳动力的规模和就业时长，提供资金奖补，以降低企业用工成本，增强就业稳定性。‌通过就业帮扶车间吸纳监测对象和脱贫劳动力稳定就业，持续稳定增加家庭收入。</t>
        </is>
      </c>
      <c r="O68" s="293" t="inlineStr">
        <is>
          <t>带动务工就业</t>
        </is>
      </c>
      <c r="P68" s="209" t="n">
        <v>800</v>
      </c>
      <c r="Q68" s="209" t="inlineStr">
        <is>
          <t>否</t>
        </is>
      </c>
      <c r="R68" s="164" t="inlineStr">
        <is>
          <t>否</t>
        </is>
      </c>
      <c r="S68" s="164" t="inlineStr">
        <is>
          <t>否</t>
        </is>
      </c>
      <c r="T68" s="164" t="inlineStr">
        <is>
          <t>陆良县农业农村局</t>
        </is>
      </c>
      <c r="U68" s="164" t="inlineStr">
        <is>
          <t>陆良县人社局</t>
        </is>
      </c>
      <c r="V68" s="164" t="inlineStr">
        <is>
          <t>是</t>
        </is>
      </c>
      <c r="W68" s="252" t="n">
        <v>46023</v>
      </c>
      <c r="X68" s="252" t="n">
        <v>46357</v>
      </c>
      <c r="Y68" s="314" t="n"/>
    </row>
    <row r="69">
      <c r="A69" s="324" t="inlineStr">
        <is>
          <t>三、乡村建设行动项目小计</t>
        </is>
      </c>
      <c r="B69" s="7" t="n"/>
      <c r="C69" s="7" t="n"/>
      <c r="D69" s="7" t="n"/>
      <c r="E69" s="7" t="n"/>
      <c r="F69" s="7" t="n"/>
      <c r="G69" s="7" t="n"/>
      <c r="H69" s="7" t="n"/>
      <c r="I69" s="22" t="n"/>
      <c r="J69" s="622">
        <f>SUM(J70:J116)</f>
        <v/>
      </c>
      <c r="K69" s="622">
        <f>SUM(K70:K116)</f>
        <v/>
      </c>
      <c r="L69" s="622">
        <f>SUM(L70:L116)</f>
        <v/>
      </c>
      <c r="M69" s="622">
        <f>SUM(M70:M116)</f>
        <v/>
      </c>
      <c r="N69" s="314" t="n"/>
      <c r="O69" s="7" t="n"/>
      <c r="P69" s="7" t="n"/>
      <c r="Q69" s="7" t="n"/>
      <c r="R69" s="7" t="n"/>
      <c r="S69" s="7" t="n"/>
      <c r="T69" s="7" t="n"/>
      <c r="U69" s="7" t="n"/>
      <c r="V69" s="7" t="n"/>
      <c r="W69" s="7" t="n"/>
      <c r="X69" s="7" t="n"/>
      <c r="Y69" s="22" t="n"/>
    </row>
    <row r="70" ht="215.25" customHeight="1" s="1">
      <c r="A70" s="209" t="n">
        <v>62</v>
      </c>
      <c r="B70" s="209" t="inlineStr">
        <is>
          <t>乡村建设行动</t>
        </is>
      </c>
      <c r="C70" s="209" t="inlineStr">
        <is>
          <t>人居环境整治</t>
        </is>
      </c>
      <c r="D70" s="209" t="inlineStr">
        <is>
          <t>农村污水治理</t>
        </is>
      </c>
      <c r="E70" s="623" t="inlineStr">
        <is>
          <t>板桥社区农村人居环境提升项目</t>
        </is>
      </c>
      <c r="F70" s="209" t="inlineStr">
        <is>
          <t>板桥镇</t>
        </is>
      </c>
      <c r="G70" s="209" t="inlineStr">
        <is>
          <t>板桥
社区</t>
        </is>
      </c>
      <c r="H70" s="209" t="inlineStr">
        <is>
          <t>新建</t>
        </is>
      </c>
      <c r="I70" s="208" t="inlineStr">
        <is>
          <t>1.248国道（板桥幼儿园至粮食街路口）埋置DN800钢筋混凝土污水管220米，单价562元/米；1000*1000mm砖砌检查井21座，单价1500元/座；雨水井21座，单价610元/座；新建100立方米钢筋混凝土三级污水收集池1座，单价10万元/座。2.板桥集镇埋置DN800钢筋混凝土雨水管1540米，单价562元/米；铺设沥青路面2310平方米，单价207元/平方米；1250*1250*2000mm矩形混凝土污水检查井82座，单价4750元/座；砖砌雨水井（480*680*700mm）82座，单价610元/座</t>
        </is>
      </c>
      <c r="J70" s="600" t="n">
        <v>205.11</v>
      </c>
      <c r="K70" s="600" t="n">
        <v>200</v>
      </c>
      <c r="L70" s="600" t="n">
        <v>0</v>
      </c>
      <c r="M70" s="600">
        <f>J70-K70-L70</f>
        <v/>
      </c>
      <c r="N70" s="208" t="inlineStr">
        <is>
          <t>通过污水处理设施建设，改善板桥集镇及周边村庄环境，最大限度减少河流污染，提升群众生活质量，提高群众满意度和获得感。受益人口1954户7742人，覆盖脱贫户66户194人，监测对象7户17人。项目建成后，产权归板桥社区所有。</t>
        </is>
      </c>
      <c r="O70" s="212" t="inlineStr">
        <is>
          <t>其他</t>
        </is>
      </c>
      <c r="P70" s="209" t="n">
        <v>7488</v>
      </c>
      <c r="Q70" s="209" t="inlineStr">
        <is>
          <t>否</t>
        </is>
      </c>
      <c r="R70" s="209" t="inlineStr">
        <is>
          <t>否</t>
        </is>
      </c>
      <c r="S70" s="209" t="inlineStr">
        <is>
          <t>否</t>
        </is>
      </c>
      <c r="T70" s="209" t="inlineStr">
        <is>
          <t>陆良县农业农村局</t>
        </is>
      </c>
      <c r="U70" s="209" t="inlineStr">
        <is>
          <t>板桥社区</t>
        </is>
      </c>
      <c r="V70" s="209" t="inlineStr">
        <is>
          <t>是</t>
        </is>
      </c>
      <c r="W70" s="602" t="n">
        <v>46082</v>
      </c>
      <c r="X70" s="602" t="n">
        <v>46357</v>
      </c>
      <c r="Y70" s="209" t="n"/>
    </row>
    <row r="71" ht="101.25" customHeight="1" s="1">
      <c r="A71" s="209" t="n">
        <v>63</v>
      </c>
      <c r="B71" s="325" t="inlineStr">
        <is>
          <t>乡村建设行动</t>
        </is>
      </c>
      <c r="C71" s="209" t="inlineStr">
        <is>
          <t>农村基础设施（含产业配套基础设施）</t>
        </is>
      </c>
      <c r="D71" s="209" t="inlineStr">
        <is>
          <t>农村道路建设</t>
        </is>
      </c>
      <c r="E71" s="327" t="inlineStr">
        <is>
          <t>车马堡农村基础设施建设项目</t>
        </is>
      </c>
      <c r="F71" s="212" t="inlineStr">
        <is>
          <t>板桥镇</t>
        </is>
      </c>
      <c r="G71" s="325" t="inlineStr">
        <is>
          <t>车马堡社区</t>
        </is>
      </c>
      <c r="H71" s="209" t="inlineStr">
        <is>
          <t>改扩建</t>
        </is>
      </c>
      <c r="I71" s="331" t="inlineStr">
        <is>
          <t>1.板桥收费站南北连接线道路白改黑11200平方米（铺设8mm厚沥青路面长1600米，宽7米）；2.板芳线车马堡至芳华龙潭村段道路白改黑6300平方米（铺设8mm厚沥青路面长900米，宽7米）。单价120元每平方米。</t>
        </is>
      </c>
      <c r="J71" s="624" t="n">
        <v>210</v>
      </c>
      <c r="K71" s="624" t="n">
        <v>200</v>
      </c>
      <c r="L71" s="600" t="n">
        <v>0</v>
      </c>
      <c r="M71" s="600">
        <f>J71-K71-L71</f>
        <v/>
      </c>
      <c r="N71" s="331" t="inlineStr">
        <is>
          <t>通过项目实施，改善村落环境及周边环境 ，提升村庄人居环境，改善生产生活条件，提高生产效率，弥补基础设施建设短板，解决群众出行难的问题。项目受益群众6680余人，覆盖脱贫户90户293人，监测对象15户53人。</t>
        </is>
      </c>
      <c r="O71" s="212" t="inlineStr">
        <is>
          <t>其他</t>
        </is>
      </c>
      <c r="P71" s="340" t="n">
        <v>6680</v>
      </c>
      <c r="Q71" s="209" t="inlineStr">
        <is>
          <t>否</t>
        </is>
      </c>
      <c r="R71" s="209" t="inlineStr">
        <is>
          <t>否</t>
        </is>
      </c>
      <c r="S71" s="333" t="n"/>
      <c r="T71" s="209" t="inlineStr">
        <is>
          <t>陆良县农业农村局</t>
        </is>
      </c>
      <c r="U71" s="209" t="inlineStr">
        <is>
          <t>车马堡社区</t>
        </is>
      </c>
      <c r="V71" s="209" t="inlineStr">
        <is>
          <t>是</t>
        </is>
      </c>
      <c r="W71" s="602" t="n">
        <v>46082</v>
      </c>
      <c r="X71" s="602" t="n">
        <v>46357</v>
      </c>
      <c r="Y71" s="209" t="n"/>
    </row>
    <row r="72" ht="409.5" customHeight="1" s="1">
      <c r="A72" s="209" t="n">
        <v>64</v>
      </c>
      <c r="B72" s="209" t="inlineStr">
        <is>
          <t>乡村建设行动</t>
        </is>
      </c>
      <c r="C72" s="209" t="inlineStr">
        <is>
          <t>人居环境整治</t>
        </is>
      </c>
      <c r="D72" s="209" t="inlineStr">
        <is>
          <t>农村污水治理</t>
        </is>
      </c>
      <c r="E72" s="164" t="inlineStr">
        <is>
          <t>大桥社区白鹤堡自然村农村人居环境提升项目</t>
        </is>
      </c>
      <c r="F72" s="209" t="inlineStr">
        <is>
          <t>板桥镇</t>
        </is>
      </c>
      <c r="G72" s="209" t="inlineStr">
        <is>
          <t>大桥
社区</t>
        </is>
      </c>
      <c r="H72" s="209" t="inlineStr">
        <is>
          <t>新建</t>
        </is>
      </c>
      <c r="I72" s="212" t="inlineStr">
        <is>
          <t>1.方发生户至西干渠新建砖砌排水沟渠（0.5m*0.5m）650米，单价290元/米（含原混凝土路面破碎、土方开挖、余方弃置、24cm砖砌沟帮、15cmC25混凝土打底），概算资金18.85万元；20cm双层钢筋混凝土盖板650平方米，综合单价254元每平方米，概算资金16.51万元；2.方小四户至张小夯户埋置Φ500HDPE双壁波纹管350米，单价310元/米（含原混凝土路面破碎、沟槽土方开挖、余方弃置、管沟砂石混合料回填、C25砼路面修复），概算资金10.85万元；3.方金元户至方桥明户埋置Φ300HDPE双壁波纹管400米，单价190元/米（含原混凝土路面破碎、沟槽土方开挖、余方弃置、管沟砂石混合料回填），概算资金7.6万元；4.方桥明户至砂埂交界埋置Φ500HDPE双壁波纹管350米，单价254元/米（含原混凝土路面破碎、沟槽土方开挖、余方弃置、管沟砂石混合料回填），概算资金8.89万元；5.新建砖砌检查井（1000*1000*1000mm）60座，单价1450元/座（含DN700混凝土井盖及安装），概算资金8.7万元；6.新建砖砌雨水井（480*680*700mm）60座，综合单价：520元/座（含600*400mm钢筋混凝土雨水箅子、PVC雨水接管），概算资金3.12万元；7.方金元户至方桥明户长400米，宽5米，厚0.2米，工程量400立方米；方桥明户至砂埂交界长100米，宽3.4米，厚0.2米，工程量68立方米；方桥明户至砂埂交界长250米，宽5米，厚0.2米，工程量250立方米。总工程量718立方米，混凝土标号C25，单价：400元/立方米，概算资金28.72万元。</t>
        </is>
      </c>
      <c r="J72" s="600" t="n">
        <v>103.24</v>
      </c>
      <c r="K72" s="600" t="n">
        <v>100</v>
      </c>
      <c r="L72" s="600" t="n">
        <v>0</v>
      </c>
      <c r="M72" s="600">
        <f>J72-K72-L72</f>
        <v/>
      </c>
      <c r="N72" s="208" t="inlineStr">
        <is>
          <t>通过污水处理设施建设，改善板桥集镇及周边村庄环境，最大限度减少河流污染，提升群众生活质量，提高群众满意度和获得感。受益人口654户1894人，覆盖脱贫户23户54人，监测对象7户17人。项目建成后，产权归大桥社区所有。</t>
        </is>
      </c>
      <c r="O72" s="212" t="inlineStr">
        <is>
          <t>其他</t>
        </is>
      </c>
      <c r="P72" s="209" t="n">
        <v>1864</v>
      </c>
      <c r="Q72" s="209" t="inlineStr">
        <is>
          <t>否</t>
        </is>
      </c>
      <c r="R72" s="209" t="inlineStr">
        <is>
          <t>否</t>
        </is>
      </c>
      <c r="S72" s="209" t="inlineStr">
        <is>
          <t>否</t>
        </is>
      </c>
      <c r="T72" s="209" t="inlineStr">
        <is>
          <t>陆良县农业农村局</t>
        </is>
      </c>
      <c r="U72" s="209" t="inlineStr">
        <is>
          <t>大桥社区</t>
        </is>
      </c>
      <c r="V72" s="209" t="inlineStr">
        <is>
          <t>是</t>
        </is>
      </c>
      <c r="W72" s="248" t="n">
        <v>46082</v>
      </c>
      <c r="X72" s="248" t="n">
        <v>46357</v>
      </c>
      <c r="Y72" s="209" t="n"/>
    </row>
    <row r="73" ht="178.5" customHeight="1" s="1">
      <c r="A73" s="209" t="n">
        <v>65</v>
      </c>
      <c r="B73" s="209" t="inlineStr">
        <is>
          <t>乡村建设行动</t>
        </is>
      </c>
      <c r="C73" s="209" t="inlineStr">
        <is>
          <t>人居环境整治</t>
        </is>
      </c>
      <c r="D73" s="209" t="inlineStr">
        <is>
          <t>农村污水治理</t>
        </is>
      </c>
      <c r="E73" s="164" t="inlineStr">
        <is>
          <t>旧州社区农村人居环境提升项目</t>
        </is>
      </c>
      <c r="F73" s="209" t="inlineStr">
        <is>
          <t>板桥镇</t>
        </is>
      </c>
      <c r="G73" s="209" t="inlineStr">
        <is>
          <t>旧州社区</t>
        </is>
      </c>
      <c r="H73" s="209" t="inlineStr">
        <is>
          <t>新建</t>
        </is>
      </c>
      <c r="I73" s="212" t="inlineStr">
        <is>
          <t>开挖原混凝土路面，埋置ø600混凝土预制承插管2982米，单价410元/米；红砖砌筑检查井142座（含ø800重型窨井盖），单价1588元/座；雨水井（含雨箅子）142座，单价520元/座；ø200PVC接户污水管903户1266米，单价150元/米；新建C25混凝土路面：1、长230米，宽5米，厚0.2米，2、长300米，宽4米，厚0.2米，3、长150米，宽4米，厚0.2米，4、长100米，宽4米，厚0.2米，5、长100米，宽4米，厚0.2米。单价410元/m3。</t>
        </is>
      </c>
      <c r="J73" s="600" t="n">
        <v>201.94</v>
      </c>
      <c r="K73" s="600" t="n">
        <v>200</v>
      </c>
      <c r="L73" s="600" t="n">
        <v>0</v>
      </c>
      <c r="M73" s="600">
        <f>J73-K73-L73</f>
        <v/>
      </c>
      <c r="N73" s="341" t="inlineStr">
        <is>
          <t>通过项目的实施，改善村落环境及周边环境 ，提升村庄人居环境。项目受益群众4580余人，覆盖脱贫户91户296人，监测对象13户47人。项目建成后，产权归旧州社区所有。</t>
        </is>
      </c>
      <c r="O73" s="212" t="inlineStr">
        <is>
          <t>其他</t>
        </is>
      </c>
      <c r="P73" s="209" t="n">
        <v>4580</v>
      </c>
      <c r="Q73" s="209" t="inlineStr">
        <is>
          <t>否</t>
        </is>
      </c>
      <c r="R73" s="209" t="inlineStr">
        <is>
          <t>否</t>
        </is>
      </c>
      <c r="S73" s="209" t="inlineStr">
        <is>
          <t>否</t>
        </is>
      </c>
      <c r="T73" s="209" t="inlineStr">
        <is>
          <t>陆良县农业农村局</t>
        </is>
      </c>
      <c r="U73" s="209" t="inlineStr">
        <is>
          <t>旧州社区</t>
        </is>
      </c>
      <c r="V73" s="209" t="inlineStr">
        <is>
          <t>是</t>
        </is>
      </c>
      <c r="W73" s="602" t="n">
        <v>46082</v>
      </c>
      <c r="X73" s="602" t="n">
        <v>46357</v>
      </c>
      <c r="Y73" s="209" t="n"/>
    </row>
    <row r="74" ht="342" customHeight="1" s="1">
      <c r="A74" s="209" t="n">
        <v>66</v>
      </c>
      <c r="B74" s="209" t="inlineStr">
        <is>
          <t>乡村建设行动</t>
        </is>
      </c>
      <c r="C74" s="209" t="inlineStr">
        <is>
          <t>农村基础设施（含产业配套基础设施）</t>
        </is>
      </c>
      <c r="D74" s="209" t="inlineStr">
        <is>
          <t>产业路、资源路、旅游路建设</t>
        </is>
      </c>
      <c r="E74" s="209" t="inlineStr">
        <is>
          <t>摆羊村委会桑园种植基地基础设施建设项目</t>
        </is>
      </c>
      <c r="F74" s="209" t="inlineStr">
        <is>
          <t>板桥镇</t>
        </is>
      </c>
      <c r="G74" s="209" t="inlineStr">
        <is>
          <t>摆羊
村委会</t>
        </is>
      </c>
      <c r="H74" s="209" t="inlineStr">
        <is>
          <t>新建</t>
        </is>
      </c>
      <c r="I74" s="208" t="inlineStr">
        <is>
          <t>1.道路硬化4条2100米：黄牛田闸口至西河桥长120米，宽5米，厚0.2米，120立方米；孙中文家至水厂长900米，宽4米，厚0.2米，720立方米；摆羊村西河桥头至板摆线长800米，宽4米，厚0.2米，640立方米；木棵树西河桥至张红见长280米，宽4.5米，厚0.2米，280立方米。总工程量1760立方米，C25混凝土，单价400元/立方米，资金概算70.4万元。2.毛石挡墙支砌6条4140米：孙中文家至水厂长260米，平均宽0.8米，高2.2米，457.6立方米；长1540米，宽度0.6米，高0.6米，554.4立方米；摆羊村西河桥头至板摆线长1600米，宽0.6米，高0.6米，576立方米；板摆线西河桥至棺材板长300米，宽0.6米，高0.6米，108立方米；长300米，宽0.8米，高2米，480立方米；木棵树西河桥至张红见长140米，宽0.6米，高0.6米，50.4立方米。总工程量2226.4立方米，单价280元/立方米，概算资金62.34万元。</t>
        </is>
      </c>
      <c r="J74" s="209" t="n">
        <v>132.74</v>
      </c>
      <c r="K74" s="209" t="n">
        <v>100</v>
      </c>
      <c r="L74" s="600" t="n">
        <v>0</v>
      </c>
      <c r="M74" s="600">
        <f>J74-K74-L74</f>
        <v/>
      </c>
      <c r="N74" s="283" t="inlineStr">
        <is>
          <t>通过项目实施，改善蚕桑生产条件，提升农户植桑养蚕生产能力。项目建成后产权归摆羊村委会所有，受益人数2800户8279人；覆盖辖区内脱贫户45户166人，监测对象11户27人</t>
        </is>
      </c>
      <c r="O74" s="212" t="inlineStr">
        <is>
          <t>其他</t>
        </is>
      </c>
      <c r="P74" s="209" t="n">
        <v>8279</v>
      </c>
      <c r="Q74" s="209" t="inlineStr">
        <is>
          <t>否</t>
        </is>
      </c>
      <c r="R74" s="209" t="inlineStr">
        <is>
          <t>否</t>
        </is>
      </c>
      <c r="S74" s="209" t="inlineStr">
        <is>
          <t>否</t>
        </is>
      </c>
      <c r="T74" s="209" t="inlineStr">
        <is>
          <t>陆良县农业农村局</t>
        </is>
      </c>
      <c r="U74" s="209" t="inlineStr">
        <is>
          <t>摆羊村委会</t>
        </is>
      </c>
      <c r="V74" s="209" t="inlineStr">
        <is>
          <t>是</t>
        </is>
      </c>
      <c r="W74" s="248" t="n">
        <v>46082</v>
      </c>
      <c r="X74" s="248" t="n">
        <v>46296</v>
      </c>
      <c r="Y74" s="209" t="n"/>
    </row>
    <row r="75" ht="264" customHeight="1" s="1">
      <c r="A75" s="209" t="n">
        <v>67</v>
      </c>
      <c r="B75" s="209" t="inlineStr">
        <is>
          <t>乡村建设行动</t>
        </is>
      </c>
      <c r="C75" s="209" t="inlineStr">
        <is>
          <t>人居环境整治</t>
        </is>
      </c>
      <c r="D75" s="209" t="inlineStr">
        <is>
          <t>农村污水治理</t>
        </is>
      </c>
      <c r="E75" s="164" t="inlineStr">
        <is>
          <t>大莫古镇阿油铺社区农村人居环境提升项目</t>
        </is>
      </c>
      <c r="F75" s="209" t="inlineStr">
        <is>
          <t>大莫古镇</t>
        </is>
      </c>
      <c r="G75" s="209" t="inlineStr">
        <is>
          <t>阿油铺社区</t>
        </is>
      </c>
      <c r="H75" s="209" t="inlineStr">
        <is>
          <t>新建</t>
        </is>
      </c>
      <c r="I75" s="283" t="inlineStr">
        <is>
          <t>1.砖混污泥池、调节池2个（①长8米宽5米，深2.5米；②长12米，宽12米，深2.5米；含顶板，预埋管网，防水处理，抹灰等），土方开挖回填，拆除旧围墙30米，新建围墙128米，软基毛石换填200平方米，污水管网安装80米，污水检修井3座。
2.C25混凝土道路硬化：混凝土强度等级：C25，混凝土厚度 :20cm，道路宽度6米，单价504元/米；2.排水沟截水沟，砌体材料：红砖，砂浆强度等级：混合m7.5，盖板材质、规格：铸铁盖板，破除原有地面混凝土200mm厚，人工开挖排水沟土方，抹灰，原土回填，单价180元/米；
3.路灯安装：24盏，个太阳能路灯全套安装1200元</t>
        </is>
      </c>
      <c r="J75" s="603" t="n">
        <v>146.56</v>
      </c>
      <c r="K75" s="600" t="n">
        <v>0</v>
      </c>
      <c r="L75" s="603" t="n">
        <v>145</v>
      </c>
      <c r="M75" s="600">
        <f>J75-K75-L75</f>
        <v/>
      </c>
      <c r="N75" s="302" t="inlineStr">
        <is>
          <t>通过污水处理设施建设，改善大莫古集镇及周边村庄环境，最大限度减少河流污染，提升群众生活质量，提高群众满意度和获得感。受益人口1954户7742人，覆盖脱贫户137户522人，监测对象34户103人。</t>
        </is>
      </c>
      <c r="O75" s="212" t="inlineStr">
        <is>
          <t>其他</t>
        </is>
      </c>
      <c r="P75" s="209" t="n">
        <v>1200</v>
      </c>
      <c r="Q75" s="209" t="inlineStr">
        <is>
          <t>否</t>
        </is>
      </c>
      <c r="R75" s="209" t="inlineStr">
        <is>
          <t>否</t>
        </is>
      </c>
      <c r="S75" s="209" t="inlineStr">
        <is>
          <t>否</t>
        </is>
      </c>
      <c r="T75" s="209" t="inlineStr">
        <is>
          <t>陆良县农业农村局</t>
        </is>
      </c>
      <c r="U75" s="209" t="inlineStr">
        <is>
          <t>阿油铺社区</t>
        </is>
      </c>
      <c r="V75" s="209" t="inlineStr">
        <is>
          <t>是</t>
        </is>
      </c>
      <c r="W75" s="248" t="n">
        <v>46082</v>
      </c>
      <c r="X75" s="248" t="n">
        <v>46215</v>
      </c>
      <c r="Y75" s="314" t="n"/>
    </row>
    <row r="76" ht="76.5" customHeight="1" s="1">
      <c r="A76" s="209" t="n">
        <v>68</v>
      </c>
      <c r="B76" s="302" t="inlineStr">
        <is>
          <t>乡村建设行动</t>
        </is>
      </c>
      <c r="C76" s="209" t="inlineStr">
        <is>
          <t>农村基础设施（含产业配套基础设施）</t>
        </is>
      </c>
      <c r="D76" s="209" t="inlineStr">
        <is>
          <t>农村道路建设</t>
        </is>
      </c>
      <c r="E76" s="283" t="inlineStr">
        <is>
          <t>大莫古社区农村人居环境提升项目</t>
        </is>
      </c>
      <c r="F76" s="302" t="inlineStr">
        <is>
          <t>大莫古镇</t>
        </is>
      </c>
      <c r="G76" s="302" t="inlineStr">
        <is>
          <t>大莫古社区</t>
        </is>
      </c>
      <c r="H76" s="209" t="inlineStr">
        <is>
          <t>新建</t>
        </is>
      </c>
      <c r="I76" s="283" t="inlineStr">
        <is>
          <t>1.C25混凝土道路硬化：道路长度800米、混凝土强度等级：C25，混凝土厚度：20cm，道路宽度6米，单价500元/米；
2.排水沟：长度800米、单价200元/米。</t>
        </is>
      </c>
      <c r="J76" s="603" t="n">
        <v>56</v>
      </c>
      <c r="K76" s="603" t="n">
        <v>56</v>
      </c>
      <c r="L76" s="600" t="n">
        <v>0</v>
      </c>
      <c r="M76" s="600">
        <f>J76-K76-L76</f>
        <v/>
      </c>
      <c r="N76" s="302" t="inlineStr">
        <is>
          <t>通过项目的实施，有效提升农村垃圾中转效率，改善村民的出行条件，为老百姓的生产、生活提供便利。项目建设可覆盖1387户5000人。</t>
        </is>
      </c>
      <c r="O76" s="212" t="inlineStr">
        <is>
          <t>其他</t>
        </is>
      </c>
      <c r="P76" s="209" t="n">
        <v>5000</v>
      </c>
      <c r="Q76" s="209" t="inlineStr">
        <is>
          <t>否</t>
        </is>
      </c>
      <c r="R76" s="209" t="inlineStr">
        <is>
          <t>否</t>
        </is>
      </c>
      <c r="S76" s="209" t="inlineStr">
        <is>
          <t>否</t>
        </is>
      </c>
      <c r="T76" s="209" t="inlineStr">
        <is>
          <t>陆良县农业农村局</t>
        </is>
      </c>
      <c r="U76" s="209" t="inlineStr">
        <is>
          <t>大莫古社区</t>
        </is>
      </c>
      <c r="V76" s="209" t="inlineStr">
        <is>
          <t>是</t>
        </is>
      </c>
      <c r="W76" s="248" t="n">
        <v>46082</v>
      </c>
      <c r="X76" s="248" t="n">
        <v>46215</v>
      </c>
      <c r="Y76" s="314" t="n"/>
    </row>
    <row r="77" ht="76.5" customHeight="1" s="1">
      <c r="A77" s="209" t="n">
        <v>69</v>
      </c>
      <c r="B77" s="302" t="inlineStr">
        <is>
          <t>乡村建设行动</t>
        </is>
      </c>
      <c r="C77" s="209" t="inlineStr">
        <is>
          <t>农村基础设施（含产业配套基础设施）</t>
        </is>
      </c>
      <c r="D77" s="209" t="inlineStr">
        <is>
          <t>农村道路建设</t>
        </is>
      </c>
      <c r="E77" s="164" t="inlineStr">
        <is>
          <t>大莫古镇麻舍所村委会农村人居环境提升项目</t>
        </is>
      </c>
      <c r="F77" s="302" t="inlineStr">
        <is>
          <t>大莫古镇</t>
        </is>
      </c>
      <c r="G77" s="302" t="inlineStr">
        <is>
          <t>麻舍所村委会</t>
        </is>
      </c>
      <c r="H77" s="209" t="inlineStr">
        <is>
          <t>新建</t>
        </is>
      </c>
      <c r="I77" s="283" t="inlineStr">
        <is>
          <t>1.C25混凝土道路硬化：道路长度500米、混凝土强度等级：C25，混凝土厚度：20cm，道路宽度6米，单价500元/米；
2.排水沟：长度500米、单价200元/米。</t>
        </is>
      </c>
      <c r="J77" s="603" t="n">
        <v>35</v>
      </c>
      <c r="K77" s="603" t="n">
        <v>35</v>
      </c>
      <c r="L77" s="600" t="n">
        <v>0</v>
      </c>
      <c r="M77" s="600">
        <f>J77-K77-L77</f>
        <v/>
      </c>
      <c r="N77" s="302" t="inlineStr">
        <is>
          <t>通过项目的实施，有效提升农村垃圾中转效率，改善村民的出行条件，为老百姓的生产、生活提供便利。项目建设可覆盖947户3600人。</t>
        </is>
      </c>
      <c r="O77" s="212" t="inlineStr">
        <is>
          <t>其他</t>
        </is>
      </c>
      <c r="P77" s="209" t="n">
        <v>3600</v>
      </c>
      <c r="Q77" s="209" t="inlineStr">
        <is>
          <t>否</t>
        </is>
      </c>
      <c r="R77" s="209" t="inlineStr">
        <is>
          <t>否</t>
        </is>
      </c>
      <c r="S77" s="209" t="inlineStr">
        <is>
          <t>否</t>
        </is>
      </c>
      <c r="T77" s="209" t="inlineStr">
        <is>
          <t>陆良县农业农村局</t>
        </is>
      </c>
      <c r="U77" s="209" t="inlineStr">
        <is>
          <t>大莫古社区</t>
        </is>
      </c>
      <c r="V77" s="209" t="inlineStr">
        <is>
          <t>是</t>
        </is>
      </c>
      <c r="W77" s="248" t="n">
        <v>46082</v>
      </c>
      <c r="X77" s="248" t="n">
        <v>46215</v>
      </c>
      <c r="Y77" s="314" t="n"/>
    </row>
    <row r="78" ht="241.5" customHeight="1" s="1">
      <c r="A78" s="209" t="n">
        <v>70</v>
      </c>
      <c r="B78" s="209" t="inlineStr">
        <is>
          <t>乡村建设行动</t>
        </is>
      </c>
      <c r="C78" s="209" t="inlineStr">
        <is>
          <t>农村基础设施（含产业配套基础设施）</t>
        </is>
      </c>
      <c r="D78" s="209" t="inlineStr">
        <is>
          <t>农村道路建设</t>
        </is>
      </c>
      <c r="E78" s="283" t="inlineStr">
        <is>
          <t>陆良县大莫古镇发峨哨村委会发峨哨村人居环境提升项目</t>
        </is>
      </c>
      <c r="F78" s="209" t="inlineStr">
        <is>
          <t>大莫古镇</t>
        </is>
      </c>
      <c r="G78" s="209" t="inlineStr">
        <is>
          <t>发峨哨村委会</t>
        </is>
      </c>
      <c r="H78" s="209" t="inlineStr">
        <is>
          <t>新建</t>
        </is>
      </c>
      <c r="I78" s="293" t="inlineStr">
        <is>
          <t>1路基土方开挖，800米村内道路土方开挖，2面，宽1米高1米，单价15元/立方米。2.C25混凝土路基：路基换填及浇筑640立方米，单价410元/立方米；3.路基模板：主干路浇筑模板3200平方米，单价80元/平方米；4.路面找平带压实：路面平整压实3200平方米，单价12元/平方米；5.级配料调型0.15米厚：级配料调型长800米宽4米，厚度0.15米，单价22元/平方米；6.C30混凝土路面：C30混凝土路面0.25厚，单价440元/立方米；7.毛石挡墙：路基毛石挡墙长150米，平均宽0.7米，高0.8米，单价280元/立方米；8.切缝灌浆：伸缩缝切缝灌浆640米，单价20元/米。</t>
        </is>
      </c>
      <c r="J78" s="601" t="n">
        <v>103.95</v>
      </c>
      <c r="K78" s="601" t="n">
        <v>103.95</v>
      </c>
      <c r="L78" s="600" t="n">
        <v>0</v>
      </c>
      <c r="M78" s="600">
        <f>J78-K78-L78</f>
        <v/>
      </c>
      <c r="N78" s="291" t="inlineStr">
        <is>
          <t>提升村庄人居环境，改善生产生活条件，提高生产效率，弥补发峨哨村基础设施建设短板，为村民走户串乡，提高生产效率铺路，也是为了让村民走向更富，村庄走向更美，为乡村建设走向更好打下坚实基础，项目覆盖受益群众1000余人。</t>
        </is>
      </c>
      <c r="O78" s="212" t="inlineStr">
        <is>
          <t>其他</t>
        </is>
      </c>
      <c r="P78" s="209" t="n">
        <v>1000</v>
      </c>
      <c r="Q78" s="209" t="inlineStr">
        <is>
          <t>否</t>
        </is>
      </c>
      <c r="R78" s="209" t="inlineStr">
        <is>
          <t>否</t>
        </is>
      </c>
      <c r="S78" s="209" t="inlineStr">
        <is>
          <t>否</t>
        </is>
      </c>
      <c r="T78" s="209" t="inlineStr">
        <is>
          <t>陆良县农业农村局</t>
        </is>
      </c>
      <c r="U78" s="209" t="inlineStr">
        <is>
          <t>发峨哨村委会</t>
        </is>
      </c>
      <c r="V78" s="209" t="inlineStr">
        <is>
          <t>是</t>
        </is>
      </c>
      <c r="W78" s="248" t="n">
        <v>46082</v>
      </c>
      <c r="X78" s="248" t="n">
        <v>46215</v>
      </c>
      <c r="Y78" s="314" t="n"/>
    </row>
    <row r="79" ht="114.75" customHeight="1" s="1">
      <c r="A79" s="209" t="n">
        <v>71</v>
      </c>
      <c r="B79" s="302" t="inlineStr">
        <is>
          <t>乡村建设行动</t>
        </is>
      </c>
      <c r="C79" s="302" t="inlineStr">
        <is>
          <t>人居环境整治</t>
        </is>
      </c>
      <c r="D79" s="302" t="inlineStr">
        <is>
          <t>村容村貌提升</t>
        </is>
      </c>
      <c r="E79" s="302" t="inlineStr">
        <is>
          <t>甘和村委会人居环境提升项目</t>
        </is>
      </c>
      <c r="F79" s="209" t="inlineStr">
        <is>
          <t>大莫古镇</t>
        </is>
      </c>
      <c r="G79" s="302" t="inlineStr">
        <is>
          <t>甘和村委会</t>
        </is>
      </c>
      <c r="H79" s="302" t="inlineStr">
        <is>
          <t>新建</t>
        </is>
      </c>
      <c r="I79" s="302" t="inlineStr">
        <is>
          <t>1.王进全到王石有长350米宽4米；2.王进全至王树全长380米，宽4米；3.公厕至袁小荣长60米，宽4米；（道路硬化工程790X0.25X4.5米共790立方米X400元，共需资金316000元）；污水管网建设800米（埋置DN400水泥管，米320元，需要资金256000元），</t>
        </is>
      </c>
      <c r="J79" s="601" t="n">
        <v>57.2</v>
      </c>
      <c r="K79" s="601" t="n">
        <v>57.2</v>
      </c>
      <c r="L79" s="600" t="n">
        <v>0</v>
      </c>
      <c r="M79" s="600">
        <f>J79-K79-L79</f>
        <v/>
      </c>
      <c r="N79" s="302" t="inlineStr">
        <is>
          <t>通过人居环境提升项目，提升村庄基础服务功能，使村庄人居环境进一步改善，达到美丽宜居目标。项目建设可覆盖875户2360人。</t>
        </is>
      </c>
      <c r="O79" s="212" t="inlineStr">
        <is>
          <t>其他</t>
        </is>
      </c>
      <c r="P79" s="209" t="n">
        <v>2360</v>
      </c>
      <c r="Q79" s="209" t="inlineStr">
        <is>
          <t>否</t>
        </is>
      </c>
      <c r="R79" s="209" t="inlineStr">
        <is>
          <t>否</t>
        </is>
      </c>
      <c r="S79" s="209" t="inlineStr">
        <is>
          <t>否</t>
        </is>
      </c>
      <c r="T79" s="209" t="inlineStr">
        <is>
          <t>陆良县农业农村局</t>
        </is>
      </c>
      <c r="U79" s="209" t="inlineStr">
        <is>
          <t>甘和村委会</t>
        </is>
      </c>
      <c r="V79" s="209" t="inlineStr">
        <is>
          <t>是</t>
        </is>
      </c>
      <c r="W79" s="248" t="n">
        <v>46082</v>
      </c>
      <c r="X79" s="248" t="n">
        <v>46215</v>
      </c>
      <c r="Y79" s="314" t="n"/>
    </row>
    <row r="80" ht="409.5" customHeight="1" s="1">
      <c r="A80" s="209" t="n">
        <v>72</v>
      </c>
      <c r="B80" s="212" t="inlineStr">
        <is>
          <t>乡村建设行动</t>
        </is>
      </c>
      <c r="C80" s="209" t="inlineStr">
        <is>
          <t>人居环境整治</t>
        </is>
      </c>
      <c r="D80" s="212" t="inlineStr">
        <is>
          <t>农村污水治理</t>
        </is>
      </c>
      <c r="E80" s="212" t="inlineStr">
        <is>
          <t>小易堡农村人居环境提升项目</t>
        </is>
      </c>
      <c r="F80" s="209" t="inlineStr">
        <is>
          <t>芳华镇</t>
        </is>
      </c>
      <c r="G80" s="209" t="inlineStr">
        <is>
          <t>芳华社区</t>
        </is>
      </c>
      <c r="H80" s="209" t="inlineStr">
        <is>
          <t>新建</t>
        </is>
      </c>
      <c r="I80" s="208" t="inlineStr">
        <is>
          <t>1.污水管网安装DN400，（含路面切缝、路面拆除、开挖外运、管道找平、土方回填、管道安装、混凝土浇筑）共936米、单价320元/米合计：29.952万元
刘小伟家至袁自红家 80米、刘红家至芳乘线 155米、陈红家小卖部至泼树至东干渠354米、
郭有得家至姜见富家 81米、姜见富至袁小付家 27米、谢乔蓝至郭自先家厕所 58米、郭见华至钱得强至东干渠105米、钱德强至袁自红家76米。
2.砖砌体挡墙（清水24墙）共182.4平方米，单价220元，合计：4.0128万元
张竹生至芳乘线公厕长40米高1.2米合48 平方、郭来顺至姜红文长28米高1.2米合33.6平方、杨青付至谢乔蓝家长16米高1.2米合19.2平方、吴小兵羊圈至钱德强长51米高1.6米合81.6平方。
3.土方开挖（土石方，开挖外运5公里）共66.54立方米，单价50元合0.333万元。
张竹生至芳乘线公厕长40米高1米宽0.6米合24立方、郭来顺至姜红文家长28米高0.8米宽0.6米合13.44立方、杨青付至谢乔蓝长16米高0.8米宽0.6米合7.68立方、吴小兵羊圈至钱德祥长51米高0.1米宽0.6米合21.42立方。
4.竹园走道铺设（含土方开挖外运、道路找平、10公分混凝土垫层、彩色砖体铺设）共2400平方米单价221元合53.04万元。
5.袁家山至公路走道铺设（含土方开挖外运、道路找平、10公分混凝土垫层、彩色砖体铺设）共240平方米单价221元合5.304万元。
6.砖砌钢混三格一体沉淀池（含土方开挖外运、混合料找平、混凝土15公分垫层、24墙砖砌体、沉淀池顶钢筋中12间距150mm双层双向、200厚C25混凝土钢筋池顶）共100立方单价850元合8.5万元
村内大泼树下长10米宽5米高2米合100立方米。</t>
        </is>
      </c>
      <c r="J80" s="209" t="n">
        <v>101.14</v>
      </c>
      <c r="K80" s="209" t="n">
        <v>100</v>
      </c>
      <c r="L80" s="600" t="n">
        <v>0</v>
      </c>
      <c r="M80" s="600">
        <f>J80-K80-L80</f>
        <v/>
      </c>
      <c r="N80" s="212" t="inlineStr">
        <is>
          <t>通过建设开展农村污水管网铺设、挡墙砌筑、土方整治、公共走道硬化、沉淀池修建等基础设施建设工作，提升农村人居环境质量促进村庄基础设施完善与公共服务水平提升，使小易堡达到村庄污水有效收集处理、道路通行条件改善、公共区域环境整洁的目标。项目建成后产权归芳华社区所有。项目建设可覆盖1656户6565人。</t>
        </is>
      </c>
      <c r="O80" s="212" t="inlineStr">
        <is>
          <t>其他</t>
        </is>
      </c>
      <c r="P80" s="209" t="n">
        <v>6565</v>
      </c>
      <c r="Q80" s="209" t="inlineStr">
        <is>
          <t>否</t>
        </is>
      </c>
      <c r="R80" s="209" t="inlineStr">
        <is>
          <t>否</t>
        </is>
      </c>
      <c r="S80" s="209" t="inlineStr">
        <is>
          <t>否</t>
        </is>
      </c>
      <c r="T80" s="209" t="inlineStr">
        <is>
          <t>陆良县农业农村局</t>
        </is>
      </c>
      <c r="U80" s="209" t="inlineStr">
        <is>
          <t>芳华社区</t>
        </is>
      </c>
      <c r="V80" s="209" t="inlineStr">
        <is>
          <t>是</t>
        </is>
      </c>
      <c r="W80" s="248" t="n">
        <v>46023</v>
      </c>
      <c r="X80" s="248" t="n">
        <v>46235</v>
      </c>
      <c r="Y80" s="314" t="n"/>
    </row>
    <row r="81" ht="191.25" customHeight="1" s="1">
      <c r="A81" s="209" t="n">
        <v>73</v>
      </c>
      <c r="B81" s="212" t="inlineStr">
        <is>
          <t>乡村建设行动</t>
        </is>
      </c>
      <c r="C81" s="209" t="inlineStr">
        <is>
          <t>人居环境整治</t>
        </is>
      </c>
      <c r="D81" s="209" t="inlineStr">
        <is>
          <t>农村污水治理</t>
        </is>
      </c>
      <c r="E81" s="209" t="inlineStr">
        <is>
          <t>芳华镇雨补村2026年人居环境提升建设项目</t>
        </is>
      </c>
      <c r="F81" s="209" t="inlineStr">
        <is>
          <t>芳华镇</t>
        </is>
      </c>
      <c r="G81" s="209" t="inlineStr">
        <is>
          <t>雨补村委会</t>
        </is>
      </c>
      <c r="H81" s="209" t="inlineStr">
        <is>
          <t>新建</t>
        </is>
      </c>
      <c r="I81" s="212" t="inlineStr">
        <is>
          <t>1.污水管网建设，吉龙村695米，红石岩村275米，共计970米，DN500混凝土管，单价298元/米，需资金28.9万元；检查井12个，单价1550元/个，需资金1.9万元。 共需资金30.8万元。
2.道路补短板零星硬化，吉龙村1180立方米，红石岩村415立方米，共计1595立方米，C25混凝土，单价400元/立方米，共需资金63.8万元。
3.道路边缘24砖墙，吉龙村90立方米，共计90立方米，单价200元/立方米，需资金1.8元</t>
        </is>
      </c>
      <c r="J81" s="209" t="n">
        <v>96.40000000000001</v>
      </c>
      <c r="K81" s="209" t="n">
        <v>96.40000000000001</v>
      </c>
      <c r="L81" s="600" t="n">
        <v>0</v>
      </c>
      <c r="M81" s="600">
        <f>J81-K81-L81</f>
        <v/>
      </c>
      <c r="N81" s="209" t="inlineStr">
        <is>
          <t>项目建成后，有效推动雨补村“两污”治理，改善村容村貌，提升人居环境。项目覆盖受益219户754人（其中脱贫户、监测对象21户89人）。</t>
        </is>
      </c>
      <c r="O81" s="212" t="inlineStr">
        <is>
          <t>其他</t>
        </is>
      </c>
      <c r="P81" s="209" t="n">
        <v>2336</v>
      </c>
      <c r="Q81" s="209" t="inlineStr">
        <is>
          <t>否</t>
        </is>
      </c>
      <c r="R81" s="209" t="inlineStr">
        <is>
          <t>否</t>
        </is>
      </c>
      <c r="S81" s="209" t="inlineStr">
        <is>
          <t>否</t>
        </is>
      </c>
      <c r="T81" s="209" t="inlineStr">
        <is>
          <t>陆良县农业农村局</t>
        </is>
      </c>
      <c r="U81" s="209" t="inlineStr">
        <is>
          <t>雨补村委会</t>
        </is>
      </c>
      <c r="V81" s="209" t="inlineStr">
        <is>
          <t>是</t>
        </is>
      </c>
      <c r="W81" s="248" t="n">
        <v>46023</v>
      </c>
      <c r="X81" s="248" t="n">
        <v>46296</v>
      </c>
      <c r="Y81" s="209" t="n"/>
    </row>
    <row r="82" ht="138" customHeight="1" s="1">
      <c r="A82" s="209" t="n">
        <v>74</v>
      </c>
      <c r="B82" s="212" t="inlineStr">
        <is>
          <t>乡村建设行动</t>
        </is>
      </c>
      <c r="C82" s="209" t="inlineStr">
        <is>
          <t>农村基础设施（含产业配套基础设施）</t>
        </is>
      </c>
      <c r="D82" s="212" t="inlineStr">
        <is>
          <t>农村道路建设</t>
        </is>
      </c>
      <c r="E82" s="212" t="inlineStr">
        <is>
          <t>狮子口社区狮子口村基础设施项目</t>
        </is>
      </c>
      <c r="F82" s="212" t="inlineStr">
        <is>
          <t>芳华镇</t>
        </is>
      </c>
      <c r="G82" s="212" t="inlineStr">
        <is>
          <t>狮子口社区</t>
        </is>
      </c>
      <c r="H82" s="209" t="inlineStr">
        <is>
          <t>新建</t>
        </is>
      </c>
      <c r="I82" s="212" t="inlineStr">
        <is>
          <t>在狮子口村新建污水沟六段：一是胡家凹至河里，长度500米；二是戚坤至戚冲祥，长度200米；三是公路至胡家凹，长度150米；四是公路至戚开云，长度150米；五是试验站大门至武路昆，长度300米；六是胡家凹塘子四周围，长度200米；长度共计1500米，单价450元/米（修沟、砖砌沟边、盖板），需资金67.5万元。</t>
        </is>
      </c>
      <c r="J82" s="209" t="n">
        <v>67.5</v>
      </c>
      <c r="K82" s="209" t="n">
        <v>67.5</v>
      </c>
      <c r="L82" s="600" t="n">
        <v>0</v>
      </c>
      <c r="M82" s="600">
        <f>J82-K82-L82</f>
        <v/>
      </c>
      <c r="N82" s="212" t="inlineStr">
        <is>
          <t>通过建设污水沟工作，提升农村人居环境，让村民在干净卫生整洁的农村生活。项目建成后产权归狮子口村小组所有。项目建设可覆盖412户1385人。</t>
        </is>
      </c>
      <c r="O82" s="212" t="inlineStr">
        <is>
          <t>其他</t>
        </is>
      </c>
      <c r="P82" s="209" t="n">
        <v>1294</v>
      </c>
      <c r="Q82" s="209" t="inlineStr">
        <is>
          <t>否</t>
        </is>
      </c>
      <c r="R82" s="209" t="inlineStr">
        <is>
          <t>否</t>
        </is>
      </c>
      <c r="S82" s="209" t="inlineStr">
        <is>
          <t>否</t>
        </is>
      </c>
      <c r="T82" s="209" t="inlineStr">
        <is>
          <t>陆良县农业农村局</t>
        </is>
      </c>
      <c r="U82" s="209" t="inlineStr">
        <is>
          <t>狮子口社区</t>
        </is>
      </c>
      <c r="V82" s="209" t="inlineStr">
        <is>
          <t>是</t>
        </is>
      </c>
      <c r="W82" s="248" t="n">
        <v>46101</v>
      </c>
      <c r="X82" s="248" t="n">
        <v>46296</v>
      </c>
      <c r="Y82" s="344" t="n"/>
    </row>
    <row r="83" ht="178.5" customHeight="1" s="1">
      <c r="A83" s="209" t="n">
        <v>75</v>
      </c>
      <c r="B83" s="212" t="inlineStr">
        <is>
          <t>乡村建设行动</t>
        </is>
      </c>
      <c r="C83" s="209" t="inlineStr">
        <is>
          <t>人居环境整治</t>
        </is>
      </c>
      <c r="D83" s="209" t="inlineStr">
        <is>
          <t>农村污水治理</t>
        </is>
      </c>
      <c r="E83" s="212" t="inlineStr">
        <is>
          <t>戚家山村委会农村人居环境提升项目</t>
        </is>
      </c>
      <c r="F83" s="212" t="inlineStr">
        <is>
          <t>芳华镇</t>
        </is>
      </c>
      <c r="G83" s="212" t="inlineStr">
        <is>
          <t>戚家山村委会</t>
        </is>
      </c>
      <c r="H83" s="209" t="inlineStr">
        <is>
          <t>新建</t>
        </is>
      </c>
      <c r="I83" s="221" t="inlineStr">
        <is>
          <t>戚家山村：80型号排污管1500米，单价250元/米，所需资金37.5万元。60型号排污管800米，单价130元/米，所需资金10.4万元。阴井40套，单价1200元/套，所需资金4.8万元。雨箅子120套，单价335元/套，所需资金4.02万元。污水沉淀池2座，长10米，宽10米，深4米，工程量400立方米，所需资金26万元。护管（混凝土）360立方米，单价450元/立方米（含土方开挖），所需资金16.2万元。所需总资金98.92万元。</t>
        </is>
      </c>
      <c r="J83" s="333" t="n">
        <v>98.92</v>
      </c>
      <c r="K83" s="217" t="n">
        <v>95</v>
      </c>
      <c r="L83" s="600" t="n">
        <v>0</v>
      </c>
      <c r="M83" s="600">
        <f>J83-K83-L83</f>
        <v/>
      </c>
      <c r="N83" s="212" t="inlineStr">
        <is>
          <t>1.降低该辖区污水对环境的污染，保护群众生活环境，改善农村及周边村庄的生产环境；改善村民生活居住环境，创造良好的居住环境，促进该村经济快速发展，提高群众的物质和文化生活水平；创造良好的人居环境。    
2.为创建宜居美丽村庄打下良好的基础。创造良好的人居环境；进一步缩小城市与农村建设差距，塑造新农村良好形象。同时也通过该项目的具体实施，带动逐步实现村用水安全，同时促进该村经济的增长。
   项目覆盖受益人口360户1150人。</t>
        </is>
      </c>
      <c r="O83" s="212" t="inlineStr">
        <is>
          <t>其他</t>
        </is>
      </c>
      <c r="P83" s="209" t="n">
        <v>1150</v>
      </c>
      <c r="Q83" s="209" t="inlineStr">
        <is>
          <t>否</t>
        </is>
      </c>
      <c r="R83" s="209" t="inlineStr">
        <is>
          <t>否</t>
        </is>
      </c>
      <c r="S83" s="209" t="inlineStr">
        <is>
          <t>否</t>
        </is>
      </c>
      <c r="T83" s="209" t="inlineStr">
        <is>
          <t>陆良县农业农村局</t>
        </is>
      </c>
      <c r="U83" s="209" t="inlineStr">
        <is>
          <t>戚家山村委会</t>
        </is>
      </c>
      <c r="V83" s="209" t="inlineStr">
        <is>
          <t>是</t>
        </is>
      </c>
      <c r="W83" s="248" t="n">
        <v>46101</v>
      </c>
      <c r="X83" s="248" t="n">
        <v>46296</v>
      </c>
      <c r="Y83" s="209" t="n"/>
    </row>
    <row r="84" ht="267.75" customHeight="1" s="1">
      <c r="A84" s="209" t="n">
        <v>76</v>
      </c>
      <c r="B84" s="212" t="inlineStr">
        <is>
          <t>乡村建设行动</t>
        </is>
      </c>
      <c r="C84" s="209" t="inlineStr">
        <is>
          <t>人居环境整治</t>
        </is>
      </c>
      <c r="D84" s="209" t="inlineStr">
        <is>
          <t>农村污水治理</t>
        </is>
      </c>
      <c r="E84" s="212" t="inlineStr">
        <is>
          <t>龙潭村村委会两污治理项目</t>
        </is>
      </c>
      <c r="F84" s="212" t="inlineStr">
        <is>
          <t>芳华镇</t>
        </is>
      </c>
      <c r="G84" s="212" t="inlineStr">
        <is>
          <t>龙潭村委会</t>
        </is>
      </c>
      <c r="H84" s="209" t="inlineStr">
        <is>
          <t>新建</t>
        </is>
      </c>
      <c r="I84" s="221" t="inlineStr">
        <is>
          <t>①排污管直径80（管沟开挖长430m*宽0.9m*深1m）共计430米，单价850元/米，所需资金36.55万元；②排污管直径60（开挖长1060m*宽0.7m*深0.8m;C25混凝土护管：长1016m宽0.7m高0.2m）共计1016米，单价400元/米，所需资金40.64万元；③排污管直径40（管沟开挖长2809m*宽0.5m*深0.6m;C25混凝土护管：长1016m宽0.5m高0.2m）共计1016米，单价300元/米，所需资金84.24万元；④排污管直径20（长5470m*宽0.3m*深0.5m;C25混凝土护管：长5470m宽0.3m高0.2m）共计5470米，单价250元/米，所需资金136.75万元；⑤室外雨水管修复HDP1双壁波纹管；管径225，共计482米，单价200元/米，所需资金9.64万元。</t>
        </is>
      </c>
      <c r="J84" s="209" t="n">
        <v>207.85</v>
      </c>
      <c r="K84" s="209" t="n">
        <v>200</v>
      </c>
      <c r="L84" s="600" t="n">
        <v>0</v>
      </c>
      <c r="M84" s="600">
        <f>J84-K84-L84</f>
        <v/>
      </c>
      <c r="N84" s="212" t="inlineStr">
        <is>
          <t>通过两污治理项目，实现雨污分流，提升污水处理效率，建立长效管理机制和完善运维体系。可以降低洪涝风险，提升村民意识，提升人居环境和公共卫生消除黑臭水体，降低因污水问题引发的公共卫生风险。项目建成后产权归龙潭村集体所有。项目覆盖受益人口573户1931人。</t>
        </is>
      </c>
      <c r="O84" s="212" t="inlineStr">
        <is>
          <t>其他</t>
        </is>
      </c>
      <c r="P84" s="209" t="n">
        <v>1931</v>
      </c>
      <c r="Q84" s="209" t="inlineStr">
        <is>
          <t>否</t>
        </is>
      </c>
      <c r="R84" s="209" t="inlineStr">
        <is>
          <t>否</t>
        </is>
      </c>
      <c r="S84" s="209" t="inlineStr">
        <is>
          <t>否</t>
        </is>
      </c>
      <c r="T84" s="209" t="inlineStr">
        <is>
          <t>陆良县农业农村局</t>
        </is>
      </c>
      <c r="U84" s="209" t="inlineStr">
        <is>
          <t>龙潭村村委会</t>
        </is>
      </c>
      <c r="V84" s="209" t="inlineStr">
        <is>
          <t>是</t>
        </is>
      </c>
      <c r="W84" s="248" t="n">
        <v>46082</v>
      </c>
      <c r="X84" s="248" t="n">
        <v>46296</v>
      </c>
      <c r="Y84" s="212" t="n"/>
    </row>
    <row r="85" ht="369" customHeight="1" s="1">
      <c r="A85" s="209" t="n">
        <v>77</v>
      </c>
      <c r="B85" s="164" t="inlineStr">
        <is>
          <t>乡村建设行动</t>
        </is>
      </c>
      <c r="C85" s="164" t="inlineStr">
        <is>
          <t>农村基础设施（含产业配套基础设施）</t>
        </is>
      </c>
      <c r="D85" s="164" t="inlineStr">
        <is>
          <t>农村道路建设（通村路、通户路、小型桥梁等）</t>
        </is>
      </c>
      <c r="E85" s="212" t="inlineStr">
        <is>
          <t>活水乡活水社区鲁依村人居环境提升项目</t>
        </is>
      </c>
      <c r="F85" s="209" t="inlineStr">
        <is>
          <t>活水乡</t>
        </is>
      </c>
      <c r="G85" s="212" t="inlineStr">
        <is>
          <t>活水社区</t>
        </is>
      </c>
      <c r="H85" s="209" t="inlineStr">
        <is>
          <t>新建</t>
        </is>
      </c>
      <c r="I85" s="212" t="inlineStr">
        <is>
          <t>（1）鲁依村小坝塘边砌挡土墙，长70米，高3米，平均宽0.85米，共190立方米，概算投资90000元。
（2）坝塘修缮，道路硬化，共80平方米，每平方米120元，概算投资96000元。
（3）活水村坤宏修理厂至新台子岔路口建设污水管网共计1500米，公路沿线主管使用“800”的预制管，每米480元，概算投资720000元，安装雨箅子50个，每个280元，概算投资14000元，沉砂池47个，单价1700元，概算投资85000元；主管上面的使用C25硬化长1500米，宽1米，厚0.3米，共计450立方米，每方420元，概算投资189000元。
（4）村内岔管1433米，使用“400”的预制管，每米340元，概算投资487220元，安装雨箅子32个，每个280元，概算投资8960元，沉砂池32个，单价1700元，概算投资54400元。岔管上面的使用C25硬化长1433米，宽0.7米，厚0.15米，共计150.5立方米，每方420元，概算投资63195.3元。</t>
        </is>
      </c>
      <c r="J85" s="209" t="n">
        <v>180.78</v>
      </c>
      <c r="K85" s="209" t="n">
        <v>180</v>
      </c>
      <c r="L85" s="600" t="n">
        <v>0</v>
      </c>
      <c r="M85" s="600">
        <f>J85-K85-L85</f>
        <v/>
      </c>
      <c r="N85" s="212" t="inlineStr">
        <is>
          <t>通过村内基础设施建设与环境治理工作，持续改善人居环境，提升村民生活水平与幸福感，实现宜居宜业和美乡村目标。项目建成后产权归活水社区所有。项目建设可覆盖222户643人（其中脱贫户和监测户12户36人）。</t>
        </is>
      </c>
      <c r="O85" s="212" t="inlineStr">
        <is>
          <t>其他</t>
        </is>
      </c>
      <c r="P85" s="209" t="n">
        <v>643</v>
      </c>
      <c r="Q85" s="209" t="inlineStr">
        <is>
          <t>否</t>
        </is>
      </c>
      <c r="R85" s="209" t="inlineStr">
        <is>
          <t>否</t>
        </is>
      </c>
      <c r="S85" s="209" t="inlineStr">
        <is>
          <t>否</t>
        </is>
      </c>
      <c r="T85" s="209" t="inlineStr">
        <is>
          <t>陆良县农业农村局</t>
        </is>
      </c>
      <c r="U85" s="209" t="inlineStr">
        <is>
          <t>活水社区</t>
        </is>
      </c>
      <c r="V85" s="209" t="inlineStr">
        <is>
          <t>是</t>
        </is>
      </c>
      <c r="W85" s="248" t="n">
        <v>46023</v>
      </c>
      <c r="X85" s="248" t="n">
        <v>46143</v>
      </c>
      <c r="Y85" s="212" t="n"/>
    </row>
    <row r="86" ht="409.5" customHeight="1" s="1">
      <c r="A86" s="209" t="n">
        <v>78</v>
      </c>
      <c r="B86" s="164" t="inlineStr">
        <is>
          <t>乡村建设行动</t>
        </is>
      </c>
      <c r="C86" s="164" t="inlineStr">
        <is>
          <t>农村基础设施（含产业配套基础设施）</t>
        </is>
      </c>
      <c r="D86" s="164" t="inlineStr">
        <is>
          <t>农村道路建设（通村路、通户路、小型桥梁等）</t>
        </is>
      </c>
      <c r="E86" s="212" t="inlineStr">
        <is>
          <t>活水乡沙锅村草山村农村基础设施建设项目</t>
        </is>
      </c>
      <c r="F86" s="209" t="inlineStr">
        <is>
          <t>活水乡</t>
        </is>
      </c>
      <c r="G86" s="213" t="inlineStr">
        <is>
          <t>沙锅村委会</t>
        </is>
      </c>
      <c r="H86" s="210" t="inlineStr">
        <is>
          <t>新建</t>
        </is>
      </c>
      <c r="I86" s="212" t="inlineStr">
        <is>
          <t>1.道路硬化：统一采用C25砼硬化，单价420元，总长11238米，总额259.9968万元（1）龙家水塘岔路至张志田家门口长3300米，宽4米，厚0.2米，概算投资1108800元；（2）张国平家门口至水塘长896米， 宽4米，厚0.2米，概算投资301056元；（3）大路湾子至水塘长1212米，宽4米，厚0.2米，概算投资407232元；（4）张平昌家岔路至吴路生家门口长1880米，宽4米，厚0.2米，概算投资631680元；（5）张小倮家门口至张小志家房后长150米，宽4米，厚0.2米，概算投资50400元；（6）张志强家门前至张克红家房后300米，宽4米，厚0.2米，概算投资100800元。                                                                                                                                                    2.挡墙建设：总长205米，高2.5米，底宽1.2米，收口0.6米，单价290元，总额13.3762万元（1）水塘边公厕至张见开家小房子长130米，资金概算84825元；（2）张顺明家田边至张定生家田边长75米，资金概算48937元。                                                                                                                                                                                                             3.污水沟建设：总长30米，单价400元/米，总额1.2万元（1）大路湾子至梨子交洞长5米，资金概算2000元；（2）小水塘至哨营口子长5米，资金概算2000元；（3）大平田至张红克家门口长5米，资金概算2000元；（4）水塘至张国平家门口5米，资金概算2000元；（5）张国平家门口至张志田家门口长5米，资金概算2000元；（6）水塘至张平昌家长5米，资金概算2000元。</t>
        </is>
      </c>
      <c r="J86" s="209" t="n">
        <v>224.57</v>
      </c>
      <c r="K86" s="209" t="n">
        <v>220</v>
      </c>
      <c r="L86" s="600" t="n">
        <v>0</v>
      </c>
      <c r="M86" s="600">
        <f>J86-K86-L86</f>
        <v/>
      </c>
      <c r="N86" s="210" t="inlineStr">
        <is>
          <t>通过村内道路硬化、挡墙及污水沟建设，提升村内通行条件与环境卫生水平，改善村民生产生活环境。项目建成后产权归沙锅村村委会所有。项目建设可覆盖92户360 人。</t>
        </is>
      </c>
      <c r="O86" s="212" t="inlineStr">
        <is>
          <t>其他</t>
        </is>
      </c>
      <c r="P86" s="209" t="n">
        <v>360</v>
      </c>
      <c r="Q86" s="210" t="inlineStr">
        <is>
          <t>否</t>
        </is>
      </c>
      <c r="R86" s="210" t="inlineStr">
        <is>
          <t>否</t>
        </is>
      </c>
      <c r="S86" s="210" t="inlineStr">
        <is>
          <t>否</t>
        </is>
      </c>
      <c r="T86" s="209" t="inlineStr">
        <is>
          <t>陆良县农业农村局</t>
        </is>
      </c>
      <c r="U86" s="209" t="inlineStr">
        <is>
          <t>沙锅村委会</t>
        </is>
      </c>
      <c r="V86" s="209" t="inlineStr">
        <is>
          <t>是</t>
        </is>
      </c>
      <c r="W86" s="248" t="n">
        <v>46082</v>
      </c>
      <c r="X86" s="248" t="n">
        <v>46204</v>
      </c>
      <c r="Y86" s="212" t="n"/>
    </row>
    <row r="87" ht="61.5" customHeight="1" s="1">
      <c r="A87" s="209" t="n">
        <v>79</v>
      </c>
      <c r="B87" s="209" t="inlineStr">
        <is>
          <t>乡村建设行动</t>
        </is>
      </c>
      <c r="C87" s="164" t="inlineStr">
        <is>
          <t>农村基础设施（含产业配套基础设施）</t>
        </is>
      </c>
      <c r="D87" s="209" t="inlineStr">
        <is>
          <t>农村供水保障设施建设</t>
        </is>
      </c>
      <c r="E87" s="164" t="inlineStr">
        <is>
          <t>活水乡龙家水塘村杨梅山村农业生产用水建设项目</t>
        </is>
      </c>
      <c r="F87" s="209" t="inlineStr">
        <is>
          <t>活水乡</t>
        </is>
      </c>
      <c r="G87" s="209" t="inlineStr">
        <is>
          <t>龙家水塘村委会</t>
        </is>
      </c>
      <c r="H87" s="209" t="inlineStr">
        <is>
          <t>新建</t>
        </is>
      </c>
      <c r="I87" s="212" t="inlineStr">
        <is>
          <t>杨梅山村坝塘扩建项目，浆砌石挡墙5400立方米，需要投入资金151.2万元。配套设施54万元。共140万元。</t>
        </is>
      </c>
      <c r="J87" s="209" t="n">
        <v>205.2</v>
      </c>
      <c r="K87" s="209" t="n">
        <v>200</v>
      </c>
      <c r="L87" s="600" t="n">
        <v>0</v>
      </c>
      <c r="M87" s="600">
        <f>J87-K87-L87</f>
        <v/>
      </c>
      <c r="N87" s="209" t="inlineStr">
        <is>
          <t>通过坝塘扩建，以及配套设施建设，提升生产生活用水条件，解决村内缺水问题。项目建成后产权归龙家水塘村委会所有。项目建设可覆盖283户1053人。</t>
        </is>
      </c>
      <c r="O87" s="212" t="inlineStr">
        <is>
          <t>其他</t>
        </is>
      </c>
      <c r="P87" s="209" t="n">
        <v>1053</v>
      </c>
      <c r="Q87" s="209" t="inlineStr">
        <is>
          <t>否</t>
        </is>
      </c>
      <c r="R87" s="209" t="inlineStr">
        <is>
          <t>否</t>
        </is>
      </c>
      <c r="S87" s="210" t="inlineStr">
        <is>
          <t>否</t>
        </is>
      </c>
      <c r="T87" s="209" t="inlineStr">
        <is>
          <t>陆良县农业农村局</t>
        </is>
      </c>
      <c r="U87" s="209" t="inlineStr">
        <is>
          <t>龙家水塘村委会</t>
        </is>
      </c>
      <c r="V87" s="209" t="inlineStr">
        <is>
          <t>是</t>
        </is>
      </c>
      <c r="W87" s="248" t="n">
        <v>46082</v>
      </c>
      <c r="X87" s="248" t="n">
        <v>46266</v>
      </c>
      <c r="Y87" s="212" t="n"/>
    </row>
    <row r="88" ht="291" customHeight="1" s="1">
      <c r="A88" s="209" t="n">
        <v>80</v>
      </c>
      <c r="B88" s="209" t="inlineStr">
        <is>
          <t>乡村建设行动</t>
        </is>
      </c>
      <c r="C88" s="209" t="inlineStr">
        <is>
          <t>人居环境整治</t>
        </is>
      </c>
      <c r="D88" s="209" t="inlineStr">
        <is>
          <t>村容村貌提升</t>
        </is>
      </c>
      <c r="E88" s="209" t="inlineStr">
        <is>
          <t>活水乡石槽河社区大份子村农村基础设施建设项目</t>
        </is>
      </c>
      <c r="F88" s="209" t="inlineStr">
        <is>
          <t>活水乡</t>
        </is>
      </c>
      <c r="G88" s="209" t="inlineStr">
        <is>
          <t>石槽河社区</t>
        </is>
      </c>
      <c r="H88" s="209" t="inlineStr">
        <is>
          <t>新建</t>
        </is>
      </c>
      <c r="I88" s="212" t="inlineStr">
        <is>
          <t>（1）大份子岔路口至大份子村小河边道路建设，道路路面破碎，长1200米，宽5米。共6000平方米，单价35元/平方米，资金概算21万元。
（2）大份子岔路口至大份子村小河边道路建设，道路硬化长1200米，宽5米。共需混凝土1200立方，单价420元/立方米，资金概算50.4万元。
（3）大份子岔路口至大份子村小河边污水管网φ80平口水泥管1200米，单价480元（包含石方开挖、垫层、管道安装，土方回填），资金概算57.6万元；
（4）大份子岔路口至大份子村小河边污水管网30米一个窨井共40个，单价2500元，资金概算10万元。
（5）大份子岔路口至大份子村小河边污水管网30米一个雨水下水口共40个，单价800元，资金概算3.2万元。</t>
        </is>
      </c>
      <c r="J88" s="600" t="n">
        <v>142.2</v>
      </c>
      <c r="K88" s="600" t="n">
        <v>140</v>
      </c>
      <c r="L88" s="600" t="n">
        <v>0</v>
      </c>
      <c r="M88" s="600">
        <f>J88-K88-L88</f>
        <v/>
      </c>
      <c r="N88" s="231" t="inlineStr">
        <is>
          <t>通过建设污水管网及配套设施，开展污水收集与排放治理工作，提升区域污水处置能力与环境卫生质量，改善生产生活环境。项目建成后产权归石槽河村委会所有。项目建设可覆盖266户765人。</t>
        </is>
      </c>
      <c r="O88" s="212" t="inlineStr">
        <is>
          <t>其他</t>
        </is>
      </c>
      <c r="P88" s="209" t="n">
        <v>765</v>
      </c>
      <c r="Q88" s="209" t="inlineStr">
        <is>
          <t>否</t>
        </is>
      </c>
      <c r="R88" s="209" t="inlineStr">
        <is>
          <t>否</t>
        </is>
      </c>
      <c r="S88" s="209" t="inlineStr">
        <is>
          <t>否</t>
        </is>
      </c>
      <c r="T88" s="209" t="inlineStr">
        <is>
          <t>陆良县农业农村局</t>
        </is>
      </c>
      <c r="U88" s="209" t="inlineStr">
        <is>
          <t>石槽河社区</t>
        </is>
      </c>
      <c r="V88" s="209" t="inlineStr">
        <is>
          <t>是</t>
        </is>
      </c>
      <c r="W88" s="248" t="n">
        <v>46082</v>
      </c>
      <c r="X88" s="248" t="n">
        <v>46204</v>
      </c>
      <c r="Y88" s="314" t="n"/>
    </row>
    <row r="89" ht="380.25" customHeight="1" s="1">
      <c r="A89" s="209" t="n">
        <v>81</v>
      </c>
      <c r="B89" s="164" t="inlineStr">
        <is>
          <t>乡村建设行动</t>
        </is>
      </c>
      <c r="C89" s="209" t="inlineStr">
        <is>
          <t>农村基础设施（含产业配套基础设施）</t>
        </is>
      </c>
      <c r="D89" s="164" t="inlineStr">
        <is>
          <t>农村道路建设（通村路、通户路、小型桥梁等）</t>
        </is>
      </c>
      <c r="E89" s="328" t="inlineStr">
        <is>
          <t>双箐口幸福家园基础设施提升项目</t>
        </is>
      </c>
      <c r="F89" s="328" t="inlineStr">
        <is>
          <t>龙海乡</t>
        </is>
      </c>
      <c r="G89" s="328" t="inlineStr">
        <is>
          <t>双箐口社区</t>
        </is>
      </c>
      <c r="H89" s="328" t="inlineStr">
        <is>
          <t>新建</t>
        </is>
      </c>
      <c r="I89" s="334" t="inlineStr">
        <is>
          <t>一、道路部分。路床（槽）整形3145.84平方米，15cm厚碎石基层3145.84平方米，6cm厚级配碎石基层3145.84平方米，PC-2乳化沥青稀浆封层3145.84平方米，5cm厚AC-20C中粒式沥青混凝土3145.84平方米，PC-2乳化沥青稀浆粘层3145.84平方米，安砌青石路缘石553.6米，安砌流水石965米，30cm厚砾石基层1023.12平方米，100mm厚C25混凝土道路1023.12平方米，透水砖1023.12平方米。
二、电缆沟；电缆沟（1200*900）mm共19米，电缆沟（1000*900）mm共154米。
三、化粪池两座
四、强电部分。室外配电柜19台，塑料手孔井57座，配管4538米，电力电缆6432米，干式变压器（室外）1座。
五、给排水部分；挖基坑、沟槽土方657.21平方米，砖砌雨水口92座，塑料检查井25座，双壁波纹管（HDPE）加筋塑料排水管995米，塑料雨水收集池（收集规模300m3）1座，PE给水管646米，室外地上式消火栓10个，消火栓配套水表1个。
六、挡土墙共200米 。</t>
        </is>
      </c>
      <c r="J89" s="335" t="n">
        <v>240</v>
      </c>
      <c r="K89" s="335" t="n">
        <v>0</v>
      </c>
      <c r="L89" s="335" t="n">
        <v>240</v>
      </c>
      <c r="M89" s="600">
        <f>J89-K89-L89</f>
        <v/>
      </c>
      <c r="N89" s="212" t="inlineStr">
        <is>
          <t>通过项目的实施，改善村民的出行条件，为老百姓的生产、生活提供便利。同时生态环境也将得以改善，对村庄人居环境，村庄规划建设起来促进作用，有效地改善全村的生态环境。项目建设可覆盖1150户3405人。</t>
        </is>
      </c>
      <c r="O89" s="212" t="inlineStr">
        <is>
          <t>其他</t>
        </is>
      </c>
      <c r="P89" s="335" t="n">
        <v>3405</v>
      </c>
      <c r="Q89" s="335" t="inlineStr">
        <is>
          <t>否</t>
        </is>
      </c>
      <c r="R89" s="335" t="inlineStr">
        <is>
          <t>否</t>
        </is>
      </c>
      <c r="S89" s="335" t="n"/>
      <c r="T89" s="335" t="inlineStr">
        <is>
          <t>陆良县农业农村局</t>
        </is>
      </c>
      <c r="U89" s="335" t="inlineStr">
        <is>
          <t>双箐口社区</t>
        </is>
      </c>
      <c r="V89" s="335" t="inlineStr">
        <is>
          <t>是</t>
        </is>
      </c>
      <c r="W89" s="248" t="n">
        <v>46023</v>
      </c>
      <c r="X89" s="342" t="n">
        <v>46204</v>
      </c>
      <c r="Y89" s="328" t="n"/>
    </row>
    <row r="90" ht="330" customHeight="1" s="1">
      <c r="A90" s="209" t="n">
        <v>82</v>
      </c>
      <c r="B90" s="209" t="inlineStr">
        <is>
          <t>乡村建设行动</t>
        </is>
      </c>
      <c r="C90" s="209" t="inlineStr">
        <is>
          <t>农村基础设施（含产业配套基础设施）</t>
        </is>
      </c>
      <c r="D90" s="164" t="inlineStr">
        <is>
          <t>农村道路建设（通村路、通户路、小型桥梁等）</t>
        </is>
      </c>
      <c r="E90" s="625" t="inlineStr">
        <is>
          <t>大竹园基础设施提升</t>
        </is>
      </c>
      <c r="F90" s="164" t="inlineStr">
        <is>
          <t>龙海乡</t>
        </is>
      </c>
      <c r="G90" s="257" t="inlineStr">
        <is>
          <t>大竹园村委会</t>
        </is>
      </c>
      <c r="H90" s="209" t="inlineStr">
        <is>
          <t>新建</t>
        </is>
      </c>
      <c r="I90" s="212" t="inlineStr">
        <is>
          <t>一是村庄道路：
 1.下大坡王红林家至下大坡活动场所，硬化村庄道路1条540米，宽4米，432立方米。
 2.村委会至小石口接水泥路，硬化村庄道路1条540米，宽4米，432立方米。
 3.下大坡王红生到王建荣家，硬化村庄道路1条长500米，宽4米，400立方米。
 4.下大坡保石良家到保红良家，硬化村庄道路1条长540米，宽4米，432立方米。小计71.23万元
二是大竹园幼儿园入园安全隐患道路隐患消除：                                     
1.道路破损需要修复。岩石挖机破除，360元/小时，预计70小时，价格合计；2.52万元；          
2.挡墙：129.6m³，300元/m³，3.88万元；                                              
3.道路硬化：48.2m³，420元/m³，2.02万元。                                           
4.防撞栏安装：122m,300元/m,3.66万元。小计：12.08万元。</t>
        </is>
      </c>
      <c r="J90" s="601" t="n">
        <v>83.31</v>
      </c>
      <c r="K90" s="601" t="n">
        <v>80</v>
      </c>
      <c r="L90" s="600" t="n">
        <v>0</v>
      </c>
      <c r="M90" s="600">
        <f>J90-K90-L90</f>
        <v/>
      </c>
      <c r="N90" s="208" t="inlineStr">
        <is>
          <t>过项目的实施，改善村民的出行条件，为老百姓的生产、生活提供便利。同时生态环境也将得以改善，对村庄人居环境，村庄规划建设起来促进作用，有效地改善全村的生态环境。项目建成后产权归大竹园村委会所有。项目建设663户农户2018人。</t>
        </is>
      </c>
      <c r="O90" s="212" t="inlineStr">
        <is>
          <t>其他</t>
        </is>
      </c>
      <c r="P90" s="209" t="n">
        <v>2018</v>
      </c>
      <c r="Q90" s="209" t="inlineStr">
        <is>
          <t>否</t>
        </is>
      </c>
      <c r="R90" s="209" t="inlineStr">
        <is>
          <t>否</t>
        </is>
      </c>
      <c r="S90" s="209" t="n"/>
      <c r="T90" s="209" t="inlineStr">
        <is>
          <t>陆良县农业农村局</t>
        </is>
      </c>
      <c r="U90" s="209" t="inlineStr">
        <is>
          <t>大竹园村委会</t>
        </is>
      </c>
      <c r="V90" s="164" t="inlineStr">
        <is>
          <t>是</t>
        </is>
      </c>
      <c r="W90" s="248" t="n">
        <v>46082</v>
      </c>
      <c r="X90" s="248" t="n">
        <v>46204</v>
      </c>
      <c r="Y90" s="252" t="n"/>
    </row>
    <row r="91" ht="291" customHeight="1" s="1">
      <c r="A91" s="209" t="n">
        <v>83</v>
      </c>
      <c r="B91" s="209" t="inlineStr">
        <is>
          <t>乡村建设行动</t>
        </is>
      </c>
      <c r="C91" s="209" t="inlineStr">
        <is>
          <t>人居环境提升</t>
        </is>
      </c>
      <c r="D91" s="209" t="inlineStr">
        <is>
          <t>村容村貌提升</t>
        </is>
      </c>
      <c r="E91" s="288" t="inlineStr">
        <is>
          <t>雨古村委会基础设施提升项目</t>
        </is>
      </c>
      <c r="F91" s="257" t="inlineStr">
        <is>
          <t>龙海乡</t>
        </is>
      </c>
      <c r="G91" s="257" t="inlineStr">
        <is>
          <t>雨古村委会</t>
        </is>
      </c>
      <c r="H91" s="283" t="inlineStr">
        <is>
          <t>新建</t>
        </is>
      </c>
      <c r="I91" s="208" t="inlineStr">
        <is>
          <t>一、道路硬化：
1.石古井陈鸭红户到村内道路长120米，宽4米，厚0.25米，需要混凝土120m³。
2.石古井至郑家湾子道路硬化长320米，宽4米，厚0.25米，需要混凝土320m³。
3.下雨古王贵方家门口道路硬化长130米，宽4米，厚0.25米，需要混凝土130m³。
4.大湾子村内道路硬化长680米，宽4米，厚0.25米，需要混凝土680m³。
共需要混凝土1060m³，单价400，需要42.4万元。
二、人居环境提升
1.污水管网：王贵方家门口150米，污水管铺设，直径0.6米，需要资金2.5万元。
2.人居环境提升，需要资金21.5万元
合计：两项共合计需要资金66.4万元。</t>
        </is>
      </c>
      <c r="J91" s="606" t="n">
        <v>66.40000000000001</v>
      </c>
      <c r="K91" s="606" t="n">
        <v>65</v>
      </c>
      <c r="L91" s="600" t="n">
        <v>0</v>
      </c>
      <c r="M91" s="600">
        <f>J91-K91-L91</f>
        <v/>
      </c>
      <c r="N91" s="208" t="inlineStr">
        <is>
          <t>雨古村委会基础设施建设，有效的改善村内的人居环境提升，提供群众方便出行，通过项目的实施，同时生态环境也将得以改善，村庄规划建设起来促进作用，助力乡村振兴和精神文明建设，项目覆盖5个自然村，受益农户507户1704人。</t>
        </is>
      </c>
      <c r="O91" s="212" t="inlineStr">
        <is>
          <t>其他</t>
        </is>
      </c>
      <c r="P91" s="209" t="n">
        <v>1704</v>
      </c>
      <c r="Q91" s="209" t="inlineStr">
        <is>
          <t>否</t>
        </is>
      </c>
      <c r="R91" s="209" t="inlineStr">
        <is>
          <t>否</t>
        </is>
      </c>
      <c r="S91" s="209" t="n"/>
      <c r="T91" s="209" t="inlineStr">
        <is>
          <t>陆良县农业农村局</t>
        </is>
      </c>
      <c r="U91" s="257" t="inlineStr">
        <is>
          <t>雨古村委会</t>
        </is>
      </c>
      <c r="V91" s="164" t="inlineStr">
        <is>
          <t>是</t>
        </is>
      </c>
      <c r="W91" s="248" t="n">
        <v>46082</v>
      </c>
      <c r="X91" s="248" t="n">
        <v>46204</v>
      </c>
      <c r="Y91" s="212" t="n"/>
    </row>
    <row r="92" ht="203.25" customHeight="1" s="1">
      <c r="A92" s="209" t="n">
        <v>84</v>
      </c>
      <c r="B92" s="209" t="inlineStr">
        <is>
          <t>乡村建设行动</t>
        </is>
      </c>
      <c r="C92" s="209" t="inlineStr">
        <is>
          <t>人居环境提升</t>
        </is>
      </c>
      <c r="D92" s="209" t="inlineStr">
        <is>
          <t>村容村貌提升</t>
        </is>
      </c>
      <c r="E92" s="288" t="inlineStr">
        <is>
          <t>树搭棚水井子村乡村振兴示范村项目</t>
        </is>
      </c>
      <c r="F92" s="257" t="inlineStr">
        <is>
          <t>龙海乡</t>
        </is>
      </c>
      <c r="G92" s="257" t="inlineStr">
        <is>
          <t>树搭棚村委会</t>
        </is>
      </c>
      <c r="H92" s="283" t="inlineStr">
        <is>
          <t>新建</t>
        </is>
      </c>
      <c r="I92" s="208" t="inlineStr">
        <is>
          <t>一、村内道路，满发孝－满树昆，长800米，宽4.5米，厚0.2米，720立方米，单价400元/m³。需资金28.8万元。
二、污水管网，长700米，单价450元/米。需资金14.4万元。
三、挡土墙，长500米，高0.8米，400平方米，单价360元/㎡。需资金31.5万元。
四、人居环境提升，2000平方米，单价420元/平方米。需84万元。
五、水池，300立方米，单价600元/m³。需18万元。
六、安全隐患护栏，300米，单价270元/米。需8.1万元。</t>
        </is>
      </c>
      <c r="J92" s="606" t="n">
        <v>154.8</v>
      </c>
      <c r="K92" s="606" t="n">
        <v>150</v>
      </c>
      <c r="L92" s="600" t="n">
        <v>0</v>
      </c>
      <c r="M92" s="600">
        <f>J92-K92-L92</f>
        <v/>
      </c>
      <c r="N92" s="208" t="inlineStr">
        <is>
          <t>通过项目的实施，改善村民的出行条件，为老百姓的生产、生活提供便利。同时生态环境也将得以改善，对村庄人居环境，村庄规划建设起来了促进作用，有效地改善全村的生态环境。项目建成后产权归树搭棚村委会所有。受益农户99户322人。</t>
        </is>
      </c>
      <c r="O92" s="212" t="inlineStr">
        <is>
          <t>其他</t>
        </is>
      </c>
      <c r="P92" s="209" t="n">
        <v>2841</v>
      </c>
      <c r="Q92" s="209" t="inlineStr">
        <is>
          <t>否</t>
        </is>
      </c>
      <c r="R92" s="209" t="inlineStr">
        <is>
          <t>否</t>
        </is>
      </c>
      <c r="S92" s="209" t="inlineStr">
        <is>
          <t>否</t>
        </is>
      </c>
      <c r="T92" s="209" t="inlineStr">
        <is>
          <t>陆良县农业农村局</t>
        </is>
      </c>
      <c r="U92" s="257" t="inlineStr">
        <is>
          <t>树搭棚村委会</t>
        </is>
      </c>
      <c r="V92" s="164" t="inlineStr">
        <is>
          <t>是</t>
        </is>
      </c>
      <c r="W92" s="248" t="n">
        <v>46082</v>
      </c>
      <c r="X92" s="248" t="n">
        <v>46204</v>
      </c>
      <c r="Y92" s="212" t="n"/>
    </row>
    <row r="93" ht="381" customHeight="1" s="1">
      <c r="A93" s="209" t="n">
        <v>85</v>
      </c>
      <c r="B93" s="209" t="inlineStr">
        <is>
          <t>乡村建设行动</t>
        </is>
      </c>
      <c r="C93" s="209" t="inlineStr">
        <is>
          <t>人居环境提升</t>
        </is>
      </c>
      <c r="D93" s="209" t="inlineStr">
        <is>
          <t>村容村貌提升</t>
        </is>
      </c>
      <c r="E93" s="209" t="inlineStr">
        <is>
          <t>马街镇湖海村委会2026年人居环境提升项目</t>
        </is>
      </c>
      <c r="F93" s="209" t="inlineStr">
        <is>
          <t>马街镇</t>
        </is>
      </c>
      <c r="G93" s="209" t="inlineStr">
        <is>
          <t>湖海村委会</t>
        </is>
      </c>
      <c r="H93" s="209" t="inlineStr">
        <is>
          <t>新建</t>
        </is>
      </c>
      <c r="I93" s="212" t="inlineStr">
        <is>
          <t>计划总投资102万元。主要建设内容：                                                     
（一）湖海自然村村内污水管网安装，长6500m×100元/米=65.5万元，山安全--赵富云500m，水泥管直径1m；王林华--钱乔华1000m，水泥管直径0.8m；闻爱荣 --山永全--赵建华，1600m，波纹管直径0.7m；村委会--金保洪，1200m，水泥管直径0.6m；赵林东--赵国玉--蒋石良，1300m，波纹管直径0.3m；栾双有--郭文琼--达明德，1100m，波纹管直径0.3m.                                                            （二）上左所自然村村内污水管网安装：程复忠--朱德才水泥管φ60，300m,朱贵东--骆东全水泥管φ60，300m；朱贵东--李自冲水泥管φ60,300m；朱小笔--王金安水泥管φ60,200m；合计φ60水泥管1100m×300元/米=33万元。朱舒学--骆石林水泥管φ40,80m，谢华生--朱发才水泥管φ40,100m；朱学周--谢华生水泥管φ40,50m；常金良--桑朝根水泥管φ60,320m；常志国--常小乔水泥管φ40,100m；小跃进坝口--水泥路水泥管φ80,30m。合计450m×300元/米=13.5万元。总合计46.5万元</t>
        </is>
      </c>
      <c r="J93" s="209" t="n">
        <v>102</v>
      </c>
      <c r="K93" s="209" t="n">
        <v>100</v>
      </c>
      <c r="L93" s="600" t="n">
        <v>0</v>
      </c>
      <c r="M93" s="600">
        <f>J93-K93-L93</f>
        <v/>
      </c>
      <c r="N93" s="212" t="inlineStr">
        <is>
          <t>通过污水管网改造项目，提升人居环境，改善村民出行条件。项目建成后产权归湖海村委会所有。项目建设可覆盖721户2348人。</t>
        </is>
      </c>
      <c r="O93" s="212" t="inlineStr">
        <is>
          <t>其他</t>
        </is>
      </c>
      <c r="P93" s="209" t="n">
        <v>4292</v>
      </c>
      <c r="Q93" s="209" t="inlineStr">
        <is>
          <t>否</t>
        </is>
      </c>
      <c r="R93" s="209" t="inlineStr">
        <is>
          <t>否</t>
        </is>
      </c>
      <c r="S93" s="230" t="inlineStr">
        <is>
          <t>否</t>
        </is>
      </c>
      <c r="T93" s="209" t="inlineStr">
        <is>
          <t>陆良县农业农村局</t>
        </is>
      </c>
      <c r="U93" s="209" t="inlineStr">
        <is>
          <t>湖海村委会</t>
        </is>
      </c>
      <c r="V93" s="209" t="inlineStr">
        <is>
          <t>是</t>
        </is>
      </c>
      <c r="W93" s="248" t="n">
        <v>46143</v>
      </c>
      <c r="X93" s="248" t="n">
        <v>46296</v>
      </c>
      <c r="Y93" s="209" t="n"/>
    </row>
    <row r="94" ht="100.5" customHeight="1" s="1">
      <c r="A94" s="209" t="n">
        <v>86</v>
      </c>
      <c r="B94" s="212" t="inlineStr">
        <is>
          <t>乡村建设行动</t>
        </is>
      </c>
      <c r="C94" s="209" t="inlineStr">
        <is>
          <t>农村基础设施（含产业配套基础设施）</t>
        </is>
      </c>
      <c r="D94" s="212" t="inlineStr">
        <is>
          <t>农村供水保障设施建设</t>
        </is>
      </c>
      <c r="E94" s="212" t="inlineStr">
        <is>
          <t>朱家堡农村饮水管网改造</t>
        </is>
      </c>
      <c r="F94" s="209" t="inlineStr">
        <is>
          <t>马街镇</t>
        </is>
      </c>
      <c r="G94" s="212" t="inlineStr">
        <is>
          <t>朱家堡村委会</t>
        </is>
      </c>
      <c r="H94" s="209" t="inlineStr">
        <is>
          <t>改扩建</t>
        </is>
      </c>
      <c r="I94" s="212" t="inlineStr">
        <is>
          <t>改造雨水管道15000m，共需资金70.7万元，其中：1、主管90PE管：8000m*70元/m（综合单价含管道安装、路面切割、恢复），合计56万元；2、支管50PE管：4200m*35元/m（综合单价含管道安装、路面切割、恢复），合计14.7万元。</t>
        </is>
      </c>
      <c r="J94" s="209" t="n">
        <v>70.7</v>
      </c>
      <c r="K94" s="209" t="n">
        <v>70</v>
      </c>
      <c r="L94" s="600" t="n">
        <v>0</v>
      </c>
      <c r="M94" s="600">
        <f>J94-K94-L94</f>
        <v/>
      </c>
      <c r="N94" s="212" t="inlineStr">
        <is>
          <t>通过自来水管网改造项目，有效解决朱家堡村4500人生产生活用水的问题。项目建成后产权归朱家堡村委会所有。</t>
        </is>
      </c>
      <c r="O94" s="212" t="inlineStr">
        <is>
          <t>其他</t>
        </is>
      </c>
      <c r="P94" s="209" t="n">
        <v>4560</v>
      </c>
      <c r="Q94" s="209" t="inlineStr">
        <is>
          <t>否</t>
        </is>
      </c>
      <c r="R94" s="209" t="inlineStr">
        <is>
          <t>否</t>
        </is>
      </c>
      <c r="S94" s="209" t="inlineStr">
        <is>
          <t>否</t>
        </is>
      </c>
      <c r="T94" s="209" t="inlineStr">
        <is>
          <t>陆良县农业农村局</t>
        </is>
      </c>
      <c r="U94" s="209" t="inlineStr">
        <is>
          <t>朱家堡村委会</t>
        </is>
      </c>
      <c r="V94" s="209" t="inlineStr">
        <is>
          <t>是</t>
        </is>
      </c>
      <c r="W94" s="248" t="n">
        <v>46054</v>
      </c>
      <c r="X94" s="248" t="n">
        <v>46266</v>
      </c>
      <c r="Y94" s="212" t="n"/>
    </row>
    <row r="95" ht="153" customHeight="1" s="1">
      <c r="A95" s="209" t="n">
        <v>87</v>
      </c>
      <c r="B95" s="209" t="inlineStr">
        <is>
          <t>乡村建设行动</t>
        </is>
      </c>
      <c r="C95" s="209" t="inlineStr">
        <is>
          <t>农村基础设施（含产业配套基础设施）</t>
        </is>
      </c>
      <c r="D95" s="164" t="inlineStr">
        <is>
          <t>农村道路建设（通村路、通户路、小型桥梁等）</t>
        </is>
      </c>
      <c r="E95" s="208" t="inlineStr">
        <is>
          <t>漾稻村农业生产道路建设项目</t>
        </is>
      </c>
      <c r="F95" s="209" t="inlineStr">
        <is>
          <t>马街镇</t>
        </is>
      </c>
      <c r="G95" s="212" t="inlineStr">
        <is>
          <t>漾稻村委会</t>
        </is>
      </c>
      <c r="H95" s="209" t="inlineStr">
        <is>
          <t>新建</t>
        </is>
      </c>
      <c r="I95" s="212" t="inlineStr">
        <is>
          <t>达子村曾骏洪至小河里1000米、曾光洪家至曾吉兴家50米、曾昆焕家至王家兴家70米；二堡村武家全家到一区交界800米、小庙到尝吉全家150米；漾稻屯村中马大道到陈建云家500米、吴小广家到杨贵生家200米、陈昆云家至吴伍妹家300米、324国道至垃圾处理场300米。道路总长3370米，宽4米，厚度20公分，每立方300元，合计1576800元。</t>
        </is>
      </c>
      <c r="J95" s="209" t="n">
        <v>101.1</v>
      </c>
      <c r="K95" s="209" t="n">
        <v>100</v>
      </c>
      <c r="L95" s="600" t="n">
        <v>0</v>
      </c>
      <c r="M95" s="600">
        <f>J95-K95-L95</f>
        <v/>
      </c>
      <c r="N95" s="212" t="inlineStr">
        <is>
          <t>通过道路硬化项目，提升人居环境，改善村民出行条件。项目建成后产权归漾稻村委会所有。项目建设可覆盖836户2753人。</t>
        </is>
      </c>
      <c r="O95" s="212" t="inlineStr">
        <is>
          <t>其他</t>
        </is>
      </c>
      <c r="P95" s="209" t="n">
        <v>2753</v>
      </c>
      <c r="Q95" s="209" t="inlineStr">
        <is>
          <t>否</t>
        </is>
      </c>
      <c r="R95" s="209" t="inlineStr">
        <is>
          <t>否</t>
        </is>
      </c>
      <c r="S95" s="209" t="inlineStr">
        <is>
          <t>否</t>
        </is>
      </c>
      <c r="T95" s="209" t="inlineStr">
        <is>
          <t>陆良县农业农村局</t>
        </is>
      </c>
      <c r="U95" s="209" t="inlineStr">
        <is>
          <t>漾稻村委会</t>
        </is>
      </c>
      <c r="V95" s="209" t="inlineStr">
        <is>
          <t>是</t>
        </is>
      </c>
      <c r="W95" s="248" t="n">
        <v>46054</v>
      </c>
      <c r="X95" s="248" t="n">
        <v>46266</v>
      </c>
      <c r="Y95" s="212" t="n"/>
    </row>
    <row r="96" ht="291.75" customHeight="1" s="1">
      <c r="A96" s="209" t="n">
        <v>88</v>
      </c>
      <c r="B96" s="209" t="inlineStr">
        <is>
          <t>乡村建设行动</t>
        </is>
      </c>
      <c r="C96" s="209" t="inlineStr">
        <is>
          <t>人居环境整治</t>
        </is>
      </c>
      <c r="D96" s="209" t="inlineStr">
        <is>
          <t>农村污水治理</t>
        </is>
      </c>
      <c r="E96" s="209" t="inlineStr">
        <is>
          <t>马街镇薛官堡社区人居环境提升项目</t>
        </is>
      </c>
      <c r="F96" s="209" t="inlineStr">
        <is>
          <t>马街镇</t>
        </is>
      </c>
      <c r="G96" s="209" t="inlineStr">
        <is>
          <t>薛官堡社区</t>
        </is>
      </c>
      <c r="H96" s="209" t="inlineStr">
        <is>
          <t>新建</t>
        </is>
      </c>
      <c r="I96" s="302" t="inlineStr">
        <is>
          <t>1.DN600混凝土管（包含破除、清淤、混凝土垫层、开挖）400m，综合单价544元/m，资金概算21.76万元；
2.DN800混凝土管（包含破除、清淤、混凝土垫层、开挖）550m，综合单价604元/m，资金概算33.22万元；
3.雨箅子400个，单价130元/个，资金概算5.2万元；
4.雨水沟（包含砌筑、抹灰、浇筑、回填）2840m，综合单价200元/m，资金概算56.8万元；
5.污水井（小型沉淀池）120座，综合单价2000元/座，资金概算24万元；
6.成品混凝土沟盖板2840m，单价180元/m，资金概算51.12万元；
7.占地1亩大型污水沉淀池（大三格）1座，长40米，宽16米，深3米，合计1920m³，综合单价50元/m³，资金概算9.6万元。</t>
        </is>
      </c>
      <c r="J96" s="606" t="n">
        <v>201.7</v>
      </c>
      <c r="K96" s="606" t="n">
        <v>200</v>
      </c>
      <c r="L96" s="600" t="n">
        <v>0</v>
      </c>
      <c r="M96" s="600">
        <f>J96-K96-L96</f>
        <v/>
      </c>
      <c r="N96" s="209" t="inlineStr">
        <is>
          <t>通过污水治理项目建设，提升人居环境，改善村民出行条件和投资环境。项目建成后产权归薛官堡社区所有。项目建设可覆盖436户829人。</t>
        </is>
      </c>
      <c r="O96" s="212" t="inlineStr">
        <is>
          <t>其他</t>
        </is>
      </c>
      <c r="P96" s="209" t="n">
        <v>7703</v>
      </c>
      <c r="Q96" s="209" t="inlineStr">
        <is>
          <t>否</t>
        </is>
      </c>
      <c r="R96" s="209" t="inlineStr">
        <is>
          <t>否</t>
        </is>
      </c>
      <c r="S96" s="209" t="inlineStr">
        <is>
          <t>否</t>
        </is>
      </c>
      <c r="T96" s="209" t="inlineStr">
        <is>
          <t>陆良县农业农村局</t>
        </is>
      </c>
      <c r="U96" s="209" t="inlineStr">
        <is>
          <t>马街镇薛官堡社区</t>
        </is>
      </c>
      <c r="V96" s="209" t="inlineStr">
        <is>
          <t>是</t>
        </is>
      </c>
      <c r="W96" s="248" t="n">
        <v>46054</v>
      </c>
      <c r="X96" s="248" t="n">
        <v>46266</v>
      </c>
      <c r="Y96" s="212" t="n"/>
    </row>
    <row r="97" ht="60" customHeight="1" s="1">
      <c r="A97" s="209" t="n">
        <v>89</v>
      </c>
      <c r="B97" s="209" t="inlineStr">
        <is>
          <t>乡村建设行动</t>
        </is>
      </c>
      <c r="C97" s="209" t="inlineStr">
        <is>
          <t>农村基础设施（含产业配套基础设施）</t>
        </is>
      </c>
      <c r="D97" s="164" t="inlineStr">
        <is>
          <t>农村道路建设（通村路、通户路、小型桥梁等）</t>
        </is>
      </c>
      <c r="E97" s="164" t="inlineStr">
        <is>
          <t>白岩社区通村人居环境改善项目</t>
        </is>
      </c>
      <c r="F97" s="209" t="inlineStr">
        <is>
          <t>三岔河镇</t>
        </is>
      </c>
      <c r="G97" s="209" t="inlineStr">
        <is>
          <t>白岩社区</t>
        </is>
      </c>
      <c r="H97" s="209" t="inlineStr">
        <is>
          <t>新建</t>
        </is>
      </c>
      <c r="I97" s="291" t="inlineStr">
        <is>
          <t>白岩村至魏白河段安装Gr-B-2C级波形梁护栏1750米，综合单价240元/米，概算资金42万元。</t>
        </is>
      </c>
      <c r="J97" s="612" t="n">
        <v>42</v>
      </c>
      <c r="K97" s="612" t="n">
        <v>42</v>
      </c>
      <c r="L97" s="600" t="n">
        <v>0</v>
      </c>
      <c r="M97" s="600">
        <f>J97-K97-L97</f>
        <v/>
      </c>
      <c r="N97" s="291" t="inlineStr">
        <is>
          <t>改善村民出行条件，保护群众交通生命安全，提升村庄人居环境。项目建成后产权归社区所有，项目建设可直接受益7500人。</t>
        </is>
      </c>
      <c r="O97" s="212" t="inlineStr">
        <is>
          <t>其他</t>
        </is>
      </c>
      <c r="P97" s="209" t="n">
        <v>7500</v>
      </c>
      <c r="Q97" s="209" t="inlineStr">
        <is>
          <t>否</t>
        </is>
      </c>
      <c r="R97" s="209" t="inlineStr">
        <is>
          <t>否</t>
        </is>
      </c>
      <c r="S97" s="209" t="inlineStr">
        <is>
          <t>否</t>
        </is>
      </c>
      <c r="T97" s="209" t="inlineStr">
        <is>
          <t>陆良县农业农村局</t>
        </is>
      </c>
      <c r="U97" s="209" t="inlineStr">
        <is>
          <t>白岩社区</t>
        </is>
      </c>
      <c r="V97" s="209" t="inlineStr">
        <is>
          <t>是</t>
        </is>
      </c>
      <c r="W97" s="248" t="inlineStr">
        <is>
          <t>2026年3月</t>
        </is>
      </c>
      <c r="X97" s="222" t="inlineStr">
        <is>
          <t>2026年5月</t>
        </is>
      </c>
      <c r="Y97" s="212" t="n"/>
    </row>
    <row r="98" ht="331.5" customHeight="1" s="1">
      <c r="A98" s="209" t="n">
        <v>90</v>
      </c>
      <c r="B98" s="164" t="inlineStr">
        <is>
          <t>乡村建设行动</t>
        </is>
      </c>
      <c r="C98" s="209" t="inlineStr">
        <is>
          <t>农村基础设施（含产业配套基础设施）</t>
        </is>
      </c>
      <c r="D98" s="164" t="inlineStr">
        <is>
          <t>农村道路建设（通村路、通户路、小型桥梁等）</t>
        </is>
      </c>
      <c r="E98" s="164" t="inlineStr">
        <is>
          <t>太平社区人居环境改善及农业生产道路建设项目</t>
        </is>
      </c>
      <c r="F98" s="209" t="inlineStr">
        <is>
          <t>三岔河镇</t>
        </is>
      </c>
      <c r="G98" s="209" t="inlineStr">
        <is>
          <t>太平社区</t>
        </is>
      </c>
      <c r="H98" s="209" t="inlineStr">
        <is>
          <t>新建</t>
        </is>
      </c>
      <c r="I98" s="208" t="inlineStr">
        <is>
          <t>1.中三路至社区门口安装Φ600mm水泥预制污水管长383米，单价300元/米，概算资金11.49万元；安装Φ500mm水泥预制雨水管长556米，单价250元/米，概算资金13.9万元，砖砌窨井18座，单价1350元/座，概算资金2.43万元；砖砌重型铸铁井盖22座，单价1650元/座，概算资金3.36万元；安装重型铸铁雨箅子井20座，单价650元/座，概算1.3万元。拆除混凝土长939米、宽1米，计939平方米，单价30元/㎡，概算资金2.82万元。共计资金35.3万元。
2.道路C25砼硬化：社区门口至学校路口长90米，均宽11.5米，高0.25米，计258.7m³；学校路口至中三路口长278米，均宽11.5米，高0.25米，计799.3m³；共计需混凝土1058m³，单价400元/m³，需资金42.32万元；道路混合料回填长368米、宽11米、厚0.3米，计1214.4立方米，单价130元/m³，概算资金15.79万元。共计资金58.11万元。</t>
        </is>
      </c>
      <c r="J98" s="612" t="n">
        <v>93.41</v>
      </c>
      <c r="K98" s="612" t="n">
        <v>90</v>
      </c>
      <c r="L98" s="600" t="n">
        <v>0</v>
      </c>
      <c r="M98" s="600">
        <f>J98-K98-L98</f>
        <v/>
      </c>
      <c r="N98" s="212" t="inlineStr">
        <is>
          <t>项目建成后产权归太平社区，通过建设有效解决本社区及周边村社区4万余人出行困难问题。</t>
        </is>
      </c>
      <c r="O98" s="212" t="inlineStr">
        <is>
          <t>其他</t>
        </is>
      </c>
      <c r="P98" s="209" t="n">
        <v>41560</v>
      </c>
      <c r="Q98" s="209" t="inlineStr">
        <is>
          <t>否</t>
        </is>
      </c>
      <c r="R98" s="209" t="inlineStr">
        <is>
          <t>否</t>
        </is>
      </c>
      <c r="S98" s="209" t="inlineStr">
        <is>
          <t>否</t>
        </is>
      </c>
      <c r="T98" s="209" t="inlineStr">
        <is>
          <t>陆良县农业农村局</t>
        </is>
      </c>
      <c r="U98" s="209" t="inlineStr">
        <is>
          <t>太平社区</t>
        </is>
      </c>
      <c r="V98" s="209" t="inlineStr">
        <is>
          <t>是</t>
        </is>
      </c>
      <c r="W98" s="248" t="inlineStr">
        <is>
          <t>2026年3月</t>
        </is>
      </c>
      <c r="X98" s="222" t="inlineStr">
        <is>
          <t>2026年5月</t>
        </is>
      </c>
      <c r="Y98" s="213" t="n"/>
    </row>
    <row r="99" ht="369" customHeight="1" s="1">
      <c r="A99" s="209" t="n">
        <v>91</v>
      </c>
      <c r="B99" s="209" t="inlineStr">
        <is>
          <t>乡村建设行动</t>
        </is>
      </c>
      <c r="C99" s="209" t="inlineStr">
        <is>
          <t>农村基础设施（含产业配套基础设施）</t>
        </is>
      </c>
      <c r="D99" s="164" t="inlineStr">
        <is>
          <t>农村道路建设（通村路、通户路、小型桥梁等）</t>
        </is>
      </c>
      <c r="E99" s="164" t="inlineStr">
        <is>
          <t>三岔河社区人居环境提升项目</t>
        </is>
      </c>
      <c r="F99" s="209" t="inlineStr">
        <is>
          <t>三岔河镇</t>
        </is>
      </c>
      <c r="G99" s="209" t="inlineStr">
        <is>
          <t>三岔河社区</t>
        </is>
      </c>
      <c r="H99" s="209" t="inlineStr">
        <is>
          <t>新建</t>
        </is>
      </c>
      <c r="I99" s="212" t="inlineStr">
        <is>
          <t>4组道路建设5条：
1.道路C25砼硬化：马彦平户至高永户长171米、宽9米、厚0.25米，计384.75立方米；陈石关户至高爱林户长174米、宽9米、厚0.25米，计391.5立方米；张乔芬户至钱俊户长177米、宽9米、厚0.25米，计398.25立方米；闻建户至4组活动场所长180米、宽10米、厚0.25米，计450立方米；王见国户至王竹祥户长198米、宽8米、厚0.25米，计396立方米。合计2020.5立方米，综合单价390元/立方米，概算资金78.8万元。
2.道路混合料回填找平垫层：马彦平户至高永户长171米、宽9米、厚0.15米，计230.85立方米；陈石关户至高爱林户长174米、宽9米、厚0.15米，计234.9立方米；张乔芬户至钱俊户长177米、宽9米、厚0.15米，计238.95立方米；闻建户至4组活动场所长180米、宽10米、厚0.15米，计270立方米；长198米、宽8米、厚0.25米，计396立方米。合计1100.7立方米，综合单价130元/立方米，概算资金14.31万元。</t>
        </is>
      </c>
      <c r="J99" s="612" t="n">
        <v>93.11</v>
      </c>
      <c r="K99" s="612" t="n">
        <v>90</v>
      </c>
      <c r="L99" s="600" t="n">
        <v>0</v>
      </c>
      <c r="M99" s="600">
        <f>J99-K99-L99</f>
        <v/>
      </c>
      <c r="N99" s="212" t="inlineStr">
        <is>
          <t>通过建设村组道路建设，改善村民出行条件，提升人居环境。项目建成后产权归三岔河社区所有，项目建设可覆盖110户346人。</t>
        </is>
      </c>
      <c r="O99" s="212" t="inlineStr">
        <is>
          <t>其他</t>
        </is>
      </c>
      <c r="P99" s="209" t="n">
        <v>346</v>
      </c>
      <c r="Q99" s="209" t="inlineStr">
        <is>
          <t>否</t>
        </is>
      </c>
      <c r="R99" s="209" t="inlineStr">
        <is>
          <t>否</t>
        </is>
      </c>
      <c r="S99" s="209" t="inlineStr">
        <is>
          <t>否</t>
        </is>
      </c>
      <c r="T99" s="209" t="inlineStr">
        <is>
          <t>陆良县农业农村局</t>
        </is>
      </c>
      <c r="U99" s="209" t="inlineStr">
        <is>
          <t>三岔河社区</t>
        </is>
      </c>
      <c r="V99" s="209" t="inlineStr">
        <is>
          <t>是</t>
        </is>
      </c>
      <c r="W99" s="248" t="inlineStr">
        <is>
          <t>2026年3月</t>
        </is>
      </c>
      <c r="X99" s="222" t="inlineStr">
        <is>
          <t>2026年5月</t>
        </is>
      </c>
      <c r="Y99" s="212" t="n"/>
    </row>
    <row r="100" ht="216" customHeight="1" s="1">
      <c r="A100" s="209" t="n">
        <v>92</v>
      </c>
      <c r="B100" s="212" t="inlineStr">
        <is>
          <t>乡村建设行动</t>
        </is>
      </c>
      <c r="C100" s="209" t="inlineStr">
        <is>
          <t>人居环境整治</t>
        </is>
      </c>
      <c r="D100" s="209" t="inlineStr">
        <is>
          <t>农村污水治理</t>
        </is>
      </c>
      <c r="E100" s="626" t="inlineStr">
        <is>
          <t>小百户镇小百户社区小百户村人居环境提升项目</t>
        </is>
      </c>
      <c r="F100" s="164" t="inlineStr">
        <is>
          <t>小百户镇</t>
        </is>
      </c>
      <c r="G100" s="164" t="inlineStr">
        <is>
          <t>小百户社区</t>
        </is>
      </c>
      <c r="H100" s="164" t="inlineStr">
        <is>
          <t>新建</t>
        </is>
      </c>
      <c r="I100" s="293" t="inlineStr">
        <is>
          <t>小百户镇小百户社区小百户村农村污水治理项目。1.安装φ500cm波纹管（雨水管）2500米，单价360元/米，需资金90.00万元；2.安装φ300cm波纹管（污水管）3500米，单价260元/米，需资金91.00万元；3.安装φ800cm波纹管（污水管）1200米，单价580元/米，需资金69.6万元；4.安装预制检查井60座，单价1350元/座，需资金8.10万元；5.安装雨箅子50个，单价500元/个，需资金2.5万元；6.村内道路修复需浇筑C25混凝土924m³，单价420元/m³，需资金38.8万元。共需资金300.00万元。</t>
        </is>
      </c>
      <c r="J100" s="613" t="n">
        <v>295</v>
      </c>
      <c r="K100" s="601" t="n">
        <v>0</v>
      </c>
      <c r="L100" s="601" t="n">
        <v>295</v>
      </c>
      <c r="M100" s="600">
        <f>J100-K100-L100</f>
        <v/>
      </c>
      <c r="N100" s="283" t="inlineStr">
        <is>
          <t>通过建设雨污收集管网，提升污水收集处理率，使污水收集处理率达90%。项目建成后产权归小百户社区所有。项目建设可覆盖756人。</t>
        </is>
      </c>
      <c r="O100" s="212" t="inlineStr">
        <is>
          <t>其他</t>
        </is>
      </c>
      <c r="P100" s="164" t="n">
        <v>756</v>
      </c>
      <c r="Q100" s="164" t="inlineStr">
        <is>
          <t>否</t>
        </is>
      </c>
      <c r="R100" s="164" t="inlineStr">
        <is>
          <t>否</t>
        </is>
      </c>
      <c r="S100" s="164" t="inlineStr">
        <is>
          <t>否</t>
        </is>
      </c>
      <c r="T100" s="164" t="inlineStr">
        <is>
          <t>陆良县农业农村局</t>
        </is>
      </c>
      <c r="U100" s="164" t="inlineStr">
        <is>
          <t>北山社区</t>
        </is>
      </c>
      <c r="V100" s="164" t="inlineStr">
        <is>
          <t>是</t>
        </is>
      </c>
      <c r="W100" s="252" t="inlineStr">
        <is>
          <t>2026年3月</t>
        </is>
      </c>
      <c r="X100" s="236" t="inlineStr">
        <is>
          <t>2026年9月</t>
        </is>
      </c>
      <c r="Y100" s="164" t="n"/>
    </row>
    <row r="101" ht="203.25" customHeight="1" s="1">
      <c r="A101" s="209" t="n">
        <v>93</v>
      </c>
      <c r="B101" s="212" t="inlineStr">
        <is>
          <t>乡村建设行动</t>
        </is>
      </c>
      <c r="C101" s="209" t="inlineStr">
        <is>
          <t>人居环境整治</t>
        </is>
      </c>
      <c r="D101" s="209" t="inlineStr">
        <is>
          <t>农村污水治理</t>
        </is>
      </c>
      <c r="E101" s="626" t="inlineStr">
        <is>
          <t>小百户镇双官村委会鼠街人居环境提升项目</t>
        </is>
      </c>
      <c r="F101" s="164" t="inlineStr">
        <is>
          <t>小百户镇</t>
        </is>
      </c>
      <c r="G101" s="164" t="inlineStr">
        <is>
          <t>双官村委会</t>
        </is>
      </c>
      <c r="H101" s="164" t="inlineStr">
        <is>
          <t>新建</t>
        </is>
      </c>
      <c r="I101" s="293" t="inlineStr">
        <is>
          <t>小百户镇双官村委会鼠街村雨污水收集管网建设：
1.安装φ500cm波纹管（雨水管）850米，单价360元/米，需资金30.60万元；
2.安装φ300cm波纹管（污水管）967米，单价180元/米，需资金17.41万元；
3.安装预制检查井20座，单价1350元/座，需资金2.70万元；
4.安装雨箅子20个，单价500元/个，需资金1.00万元；
5.村内道路修复5750㎡，需浇筑C25混凝土1150m³，单价420元/m³，需资金48.3万元。共需资金100.00万元。</t>
        </is>
      </c>
      <c r="J101" s="613" t="n">
        <v>95</v>
      </c>
      <c r="K101" s="601" t="n">
        <v>0</v>
      </c>
      <c r="L101" s="601" t="n">
        <v>95</v>
      </c>
      <c r="M101" s="600">
        <f>J101-K101-L101</f>
        <v/>
      </c>
      <c r="N101" s="283" t="inlineStr">
        <is>
          <t>通过建设雨污收集管网，提升污水收集处理率，使污水收集处理率达90%。项目建成后产权归双官村委会所有。项目建设可覆盖185人。</t>
        </is>
      </c>
      <c r="O101" s="212" t="inlineStr">
        <is>
          <t>其他</t>
        </is>
      </c>
      <c r="P101" s="164" t="n">
        <v>185</v>
      </c>
      <c r="Q101" s="164" t="inlineStr">
        <is>
          <t>否</t>
        </is>
      </c>
      <c r="R101" s="164" t="inlineStr">
        <is>
          <t>否</t>
        </is>
      </c>
      <c r="S101" s="164" t="inlineStr">
        <is>
          <t>否</t>
        </is>
      </c>
      <c r="T101" s="164" t="inlineStr">
        <is>
          <t>陆良县农业农村局</t>
        </is>
      </c>
      <c r="U101" s="164" t="inlineStr">
        <is>
          <t>双官村委会</t>
        </is>
      </c>
      <c r="V101" s="164" t="inlineStr">
        <is>
          <t>是</t>
        </is>
      </c>
      <c r="W101" s="252" t="inlineStr">
        <is>
          <t>2026年3月</t>
        </is>
      </c>
      <c r="X101" s="236" t="inlineStr">
        <is>
          <t>2026年9月</t>
        </is>
      </c>
      <c r="Y101" s="164" t="n"/>
    </row>
    <row r="102" ht="409.5" customHeight="1" s="1">
      <c r="A102" s="209" t="n">
        <v>94</v>
      </c>
      <c r="B102" s="164" t="inlineStr">
        <is>
          <t>乡村建设行动</t>
        </is>
      </c>
      <c r="C102" s="209" t="inlineStr">
        <is>
          <t>人居环境整治</t>
        </is>
      </c>
      <c r="D102" s="164" t="inlineStr">
        <is>
          <t>村容村貌提升</t>
        </is>
      </c>
      <c r="E102" s="164" t="inlineStr">
        <is>
          <t>召夸镇大栗树村委会人居环境提升项目</t>
        </is>
      </c>
      <c r="F102" s="164" t="inlineStr">
        <is>
          <t>召夸镇</t>
        </is>
      </c>
      <c r="G102" s="164" t="inlineStr">
        <is>
          <t>大栗树村委会</t>
        </is>
      </c>
      <c r="H102" s="164" t="inlineStr">
        <is>
          <t>新建</t>
        </is>
      </c>
      <c r="I102" s="283" t="inlineStr">
        <is>
          <t>一、大栗树村：①道路硬化485m*宽2.8m*厚0.2m，共271.6m³，单价400元，概算资金10.864万元；②M7.5浆砌石挡墙（0.5+1.3）*高1.3÷2*长162m单价285元，概算资金5.40189万元；③三园改造长1000m，单价180元，概算资金18万元；④污水管预埋（DN400）长280单价120元，概算资金3.36万元；⑤以奖代补入户路硬化长970m*宽3m*厚0.2 m单价75元，概算资金4.365万元；⑥M7.5浆砌石挡墙（0.5+1）*高1.2÷2*长261.9m单价320元，概算资金7.54272万元；⑦水泥桩防护设施长163m单价316元，概算资金5.1508万元；⑧防护设施基础长163m*宽0.5*高0.5单价420元，概算资金1.7115万元；⑨红砖步道长393m*宽2m单价98元，概算资金7.7028万元；⑩道路硬化长45m*宽2.8m*厚0.2m单价400元，概算资金1.008万元。二、松林桥村：C25道路硬化：1.朱春林家至达华林家住房长400m*宽3.5m*厚0.2m，小计：280m³；2.周见华家（公厕）至周国华家住房长200m*宽4m*厚0.2m，小计：160m³；3.邢奉国家至达云会家长200m*宽3m*厚0.2m，小计：120m³；4.朱桃红家至许顺理长800m*宽3.6m*厚0.2m，小计：576m³；5.陈老胖家至朱永权家长500m*宽3m*厚0.2m，小计：300m³；6.朱小绕家至水泵房长302m*宽3.5m*厚0.2m，小计：211.4m³ ；7.朱福光家至朱双全家长200m*宽3.5m*厚0.2m，小计：140m³；8.徐顺岗家至陈绍荣家长300m*宽4m*厚0.2m，小计：240m³；9.陈国明家房背后（大栗树村）长65m*宽5m*厚0.2m宽。小计：65m³。总计工程量2092.4m³，单价：400元/m³。浆砌石挡土墙：邢冲生家至周吉贵家长70m*宽0.6m*高1m，小计：42m³，单价：296元/m³。</t>
        </is>
      </c>
      <c r="J102" s="601" t="n">
        <v>150.04</v>
      </c>
      <c r="K102" s="601" t="n">
        <v>150</v>
      </c>
      <c r="L102" s="600" t="n">
        <v>0</v>
      </c>
      <c r="M102" s="600">
        <f>J102-K102-L102</f>
        <v/>
      </c>
      <c r="N102" s="208" t="inlineStr">
        <is>
          <t>通过建设召夸镇大栗树村委会人居环境提升项目，有效利用闲置空闲地，提高资源利用率，整治人居环境，完善群众基础设施建设，方便群众出行，在推进乡村美化的同时，努力打造地域特色，突出污水治理水平，提高群众的幸福感和满意度。项目建成后形成固定资产归大栗树村委会集体所有，受益群众1491户5098人（其中脱贫户及监测对象169户624人）</t>
        </is>
      </c>
      <c r="O102" s="212" t="inlineStr">
        <is>
          <t>其他</t>
        </is>
      </c>
      <c r="P102" s="164" t="n">
        <v>5098</v>
      </c>
      <c r="Q102" s="164" t="inlineStr">
        <is>
          <t>否</t>
        </is>
      </c>
      <c r="R102" s="164" t="inlineStr">
        <is>
          <t>否</t>
        </is>
      </c>
      <c r="S102" s="164" t="inlineStr">
        <is>
          <t>否</t>
        </is>
      </c>
      <c r="T102" s="164" t="inlineStr">
        <is>
          <t>陆良县农业农村局</t>
        </is>
      </c>
      <c r="U102" s="164" t="inlineStr">
        <is>
          <t>大栗树村委</t>
        </is>
      </c>
      <c r="V102" s="164" t="inlineStr">
        <is>
          <t>是</t>
        </is>
      </c>
      <c r="W102" s="252" t="n">
        <v>46054</v>
      </c>
      <c r="X102" s="252" t="n">
        <v>46357</v>
      </c>
      <c r="Y102" s="208" t="n"/>
    </row>
    <row r="103" ht="327.75" customHeight="1" s="1">
      <c r="A103" s="209" t="n">
        <v>95</v>
      </c>
      <c r="B103" s="164" t="inlineStr">
        <is>
          <t>乡村建设行动</t>
        </is>
      </c>
      <c r="C103" s="209" t="inlineStr">
        <is>
          <t>人居环境整治</t>
        </is>
      </c>
      <c r="D103" s="209" t="inlineStr">
        <is>
          <t>农村污水治理</t>
        </is>
      </c>
      <c r="E103" s="164" t="inlineStr">
        <is>
          <t>召夸镇果河村委会大撒卜龙村人居环境提升项目</t>
        </is>
      </c>
      <c r="F103" s="164" t="inlineStr">
        <is>
          <t>召夸镇</t>
        </is>
      </c>
      <c r="G103" s="164" t="inlineStr">
        <is>
          <t>果河村委会</t>
        </is>
      </c>
      <c r="H103" s="164" t="inlineStr">
        <is>
          <t>新建</t>
        </is>
      </c>
      <c r="I103" s="283" t="inlineStr">
        <is>
          <t>大撒卜龙村：①C25砼道路硬化长380米，平均宽度3.5m，厚0.2m，共需C25砼266m³，综合单价400元/m³，概算资金10.64万元；②预埋Φ400波纹管长1280米，综合单价230元/米（含切割、破碎、开挖、混凝土路面修复），概算资金29.4万元；③雨箅子（规格、型号：600*400）276套，综合单价400元/套，概算资金11.04万元（含砌、粉刷井壁、浇沟底）；④检查井96套，综合单价1500元/套，概算资金14.4万元（含砌、粉刷井壁、浇沟底）；⑤红砖砌三格式沉淀池1座，方量120立方米，综合单价650元/立方米（含土方开挖、粉刷、C25砼浇筑钢砼基座、盖子），概算资金7.8万元；⑥青砖砌挡土墙长780m，高0.8m，综合单价109元/米，概算资金8.5万元；⑦C25砼道路硬化长2200米，平均宽度5m，厚0.2m，共需C25砼26400m³，综合单价400元/m³，概算资金88万元。</t>
        </is>
      </c>
      <c r="J103" s="601" t="n">
        <v>160</v>
      </c>
      <c r="K103" s="601" t="n">
        <v>160</v>
      </c>
      <c r="L103" s="600" t="n">
        <v>0</v>
      </c>
      <c r="M103" s="600">
        <f>J103-K103-L103</f>
        <v/>
      </c>
      <c r="N103" s="208" t="inlineStr">
        <is>
          <t>通过建设召夸镇果河村委会大撒卜龙村人居环境提升项目，有效利用闲置空闲地，提高资源利用率，整治人居环境，完善群众基础设施建设，方便群众出行，努力打造地域特色，突出污水治理水平，提高群众的幸福感和满意度。扎实有效巩固拓展脱贫攻坚成果同乡村振兴有效衔接。项目建成后形成固定资产归果河村委会集体所有，受益群众622户2212人（其中脱贫户及监测对象60户215人），</t>
        </is>
      </c>
      <c r="O103" s="212" t="inlineStr">
        <is>
          <t>其他</t>
        </is>
      </c>
      <c r="P103" s="164" t="n">
        <v>2212</v>
      </c>
      <c r="Q103" s="164" t="inlineStr">
        <is>
          <t>否</t>
        </is>
      </c>
      <c r="R103" s="164" t="inlineStr">
        <is>
          <t>否</t>
        </is>
      </c>
      <c r="S103" s="164" t="inlineStr">
        <is>
          <t>否</t>
        </is>
      </c>
      <c r="T103" s="164" t="inlineStr">
        <is>
          <t>陆良县农业农村局</t>
        </is>
      </c>
      <c r="U103" s="164" t="inlineStr">
        <is>
          <t>果河村委会</t>
        </is>
      </c>
      <c r="V103" s="164" t="inlineStr">
        <is>
          <t>是</t>
        </is>
      </c>
      <c r="W103" s="252" t="n">
        <v>46054</v>
      </c>
      <c r="X103" s="252" t="n">
        <v>46357</v>
      </c>
      <c r="Y103" s="208" t="n"/>
    </row>
    <row r="104" ht="190.5" customHeight="1" s="1">
      <c r="A104" s="209" t="n">
        <v>96</v>
      </c>
      <c r="B104" s="164" t="inlineStr">
        <is>
          <t>乡村建设行动</t>
        </is>
      </c>
      <c r="C104" s="209" t="inlineStr">
        <is>
          <t>人居环境整治</t>
        </is>
      </c>
      <c r="D104" s="164" t="inlineStr">
        <is>
          <t>村容村貌提升</t>
        </is>
      </c>
      <c r="E104" s="164" t="inlineStr">
        <is>
          <t>召夸镇他官营社区下赛村会人居环境提升项目</t>
        </is>
      </c>
      <c r="F104" s="164" t="inlineStr">
        <is>
          <t>召夸镇</t>
        </is>
      </c>
      <c r="G104" s="164" t="inlineStr">
        <is>
          <t>他官营社区</t>
        </is>
      </c>
      <c r="H104" s="164" t="inlineStr">
        <is>
          <t>新建</t>
        </is>
      </c>
      <c r="I104" s="283" t="inlineStr">
        <is>
          <t>下赛村：①村内道路硬化6条，总长1043.5m，宽4m，高0.2m，总量834.8m3，单价400元/m³，概算资金33.40万元；②雨污分流管道9条，总长1098m，单价350元/米，概算资金38.43万元；③雨污分流检查井需30个，单价1000元/个，概算资金3万元；④雨污分流净化池3个，混凝土浇灌，每个20立方米容量，4.5万元/个，概算资金13.5万元；⑤毛石挡墙长度150米，宽0.8米，高6米，需要石方720m³，单价310元/m³，概算资金22.32万元。</t>
        </is>
      </c>
      <c r="J104" s="601" t="n">
        <v>110.65</v>
      </c>
      <c r="K104" s="601" t="n">
        <v>110</v>
      </c>
      <c r="L104" s="600" t="n">
        <v>0</v>
      </c>
      <c r="M104" s="600">
        <f>J104-K104-L104</f>
        <v/>
      </c>
      <c r="N104" s="208" t="inlineStr">
        <is>
          <t>通过建设召夸镇果河村委会大撒卜龙村人居环境提升项目，有效利用闲置空闲地，提高资源利用率，整治人居环境，完善群众基础设施建设，方便群众出行，努力打造地域特色，突出污水治理水平，提高群众的幸福感和满意度。扎实有效巩固拓展脱贫攻坚成果同乡村振兴有效衔接。项目建成后形成固定资产归他官营社区集体所有，受益群众461户1793人（其中脱贫户及监测对象66户230人）。</t>
        </is>
      </c>
      <c r="O104" s="212" t="inlineStr">
        <is>
          <t>其他</t>
        </is>
      </c>
      <c r="P104" s="164" t="n">
        <v>1793</v>
      </c>
      <c r="Q104" s="164" t="inlineStr">
        <is>
          <t>否</t>
        </is>
      </c>
      <c r="R104" s="164" t="inlineStr">
        <is>
          <t>否</t>
        </is>
      </c>
      <c r="S104" s="164" t="inlineStr">
        <is>
          <t>否</t>
        </is>
      </c>
      <c r="T104" s="209" t="inlineStr">
        <is>
          <t>陆良县农业农村局</t>
        </is>
      </c>
      <c r="U104" s="164" t="inlineStr">
        <is>
          <t>他官营社区</t>
        </is>
      </c>
      <c r="V104" s="164" t="inlineStr">
        <is>
          <t>是</t>
        </is>
      </c>
      <c r="W104" s="252" t="n">
        <v>46054</v>
      </c>
      <c r="X104" s="252" t="n">
        <v>46357</v>
      </c>
      <c r="Y104" s="208" t="n"/>
    </row>
    <row r="105" ht="189.75" customHeight="1" s="1">
      <c r="A105" s="209" t="n">
        <v>97</v>
      </c>
      <c r="B105" s="209" t="inlineStr">
        <is>
          <t>乡村建设行动</t>
        </is>
      </c>
      <c r="C105" s="209" t="inlineStr">
        <is>
          <t>人居环境整治</t>
        </is>
      </c>
      <c r="D105" s="209" t="inlineStr">
        <is>
          <t>农村污水治理</t>
        </is>
      </c>
      <c r="E105" s="209" t="inlineStr">
        <is>
          <t>中枢街道阎芳桥社区基础设施提升项目</t>
        </is>
      </c>
      <c r="F105" s="209" t="inlineStr">
        <is>
          <t>中枢街道</t>
        </is>
      </c>
      <c r="G105" s="209" t="inlineStr">
        <is>
          <t>阎芳桥社区</t>
        </is>
      </c>
      <c r="H105" s="210" t="inlineStr">
        <is>
          <t>新建</t>
        </is>
      </c>
      <c r="I105" s="212" t="inlineStr">
        <is>
          <t>阎芳桥5组道路硬化6条，长0.622公里，需C30砼995.2立方米；阎芳桥5组农村供水保障设施建设：安装给水管DN90mm1.25MPa400米；安装给水管DN50mm1.25MPa342米；安装给水管DN40mm1.25MPa454.5米；安装给水管DN32mm1.25MPa68米，安装给水管DN25mm1.25MPa100米，智能水表+不锈钢表箱49套；阎芳桥5组农村生活污水治理：安装φ600mm平口水泥管（污水管）622米；φ300mm平口水泥管（雨水管）622米。</t>
        </is>
      </c>
      <c r="J105" s="209" t="n">
        <v>103</v>
      </c>
      <c r="K105" s="209" t="n">
        <v>103</v>
      </c>
      <c r="L105" s="600" t="n">
        <v>0</v>
      </c>
      <c r="M105" s="600">
        <f>J105-K105-L105</f>
        <v/>
      </c>
      <c r="N105" s="212" t="inlineStr">
        <is>
          <t>通过道路建设及污水治理，使阎芳桥社区村组基础设施及人居环境得到明显提升。项目建成后产权归阎芳桥社区所有，项目建设可覆盖386户1251人。</t>
        </is>
      </c>
      <c r="O105" s="212" t="inlineStr">
        <is>
          <t>其他</t>
        </is>
      </c>
      <c r="P105" s="209" t="n">
        <v>1251</v>
      </c>
      <c r="Q105" s="209" t="inlineStr">
        <is>
          <t>否</t>
        </is>
      </c>
      <c r="R105" s="209" t="inlineStr">
        <is>
          <t>否</t>
        </is>
      </c>
      <c r="S105" s="209" t="inlineStr">
        <is>
          <t>否</t>
        </is>
      </c>
      <c r="T105" s="209" t="inlineStr">
        <is>
          <t>陆良县农业农村局</t>
        </is>
      </c>
      <c r="U105" s="209" t="inlineStr">
        <is>
          <t>阎芳桥社区</t>
        </is>
      </c>
      <c r="V105" s="209" t="inlineStr">
        <is>
          <t>是</t>
        </is>
      </c>
      <c r="W105" s="248" t="n">
        <v>46082</v>
      </c>
      <c r="X105" s="248" t="n">
        <v>46235</v>
      </c>
      <c r="Y105" s="314" t="n"/>
    </row>
    <row r="106" ht="48.75" customHeight="1" s="1">
      <c r="A106" s="209" t="n">
        <v>98</v>
      </c>
      <c r="B106" s="212" t="inlineStr">
        <is>
          <t>乡村建设行动</t>
        </is>
      </c>
      <c r="C106" s="209" t="inlineStr">
        <is>
          <t>人居环境整治</t>
        </is>
      </c>
      <c r="D106" s="209" t="inlineStr">
        <is>
          <t>农村污水治理</t>
        </is>
      </c>
      <c r="E106" s="209" t="inlineStr">
        <is>
          <t>中枢街道大泼社区人居环境提升项目</t>
        </is>
      </c>
      <c r="F106" s="209" t="inlineStr">
        <is>
          <t>中枢街道</t>
        </is>
      </c>
      <c r="G106" s="209" t="inlineStr">
        <is>
          <t>大泼社区</t>
        </is>
      </c>
      <c r="H106" s="210" t="inlineStr">
        <is>
          <t>新建</t>
        </is>
      </c>
      <c r="I106" s="212" t="inlineStr">
        <is>
          <t>管网φ600mms水泥预制管3300米（含开挖废土清运、垫层、回填恢复原样）；窨井池65个</t>
        </is>
      </c>
      <c r="J106" s="209" t="n">
        <v>65</v>
      </c>
      <c r="K106" s="209" t="n">
        <v>65</v>
      </c>
      <c r="L106" s="600" t="n">
        <v>0</v>
      </c>
      <c r="M106" s="600">
        <f>J106-K106-L106</f>
        <v/>
      </c>
      <c r="N106" s="212" t="inlineStr">
        <is>
          <t>通过污水治理项目，使大泼社区村组人居环境得到明显提升。项目建成后产权大泼社区所有，项目建设可覆盖273户710人。</t>
        </is>
      </c>
      <c r="O106" s="212" t="inlineStr">
        <is>
          <t>其他</t>
        </is>
      </c>
      <c r="P106" s="209" t="n">
        <v>1116</v>
      </c>
      <c r="Q106" s="209" t="inlineStr">
        <is>
          <t>否</t>
        </is>
      </c>
      <c r="R106" s="209" t="inlineStr">
        <is>
          <t>否</t>
        </is>
      </c>
      <c r="S106" s="209" t="inlineStr">
        <is>
          <t>否</t>
        </is>
      </c>
      <c r="T106" s="209" t="inlineStr">
        <is>
          <t>陆良县农业农村局</t>
        </is>
      </c>
      <c r="U106" s="209" t="inlineStr">
        <is>
          <t>大泼社区</t>
        </is>
      </c>
      <c r="V106" s="209" t="inlineStr">
        <is>
          <t>是</t>
        </is>
      </c>
      <c r="W106" s="248" t="n">
        <v>46082</v>
      </c>
      <c r="X106" s="248" t="n">
        <v>46204</v>
      </c>
      <c r="Y106" s="314" t="n"/>
    </row>
    <row r="107" ht="76.5" customHeight="1" s="1">
      <c r="A107" s="209" t="n">
        <v>99</v>
      </c>
      <c r="B107" s="209" t="inlineStr">
        <is>
          <t>乡村建设行动</t>
        </is>
      </c>
      <c r="C107" s="209" t="inlineStr">
        <is>
          <t>农村基础设施（含产业配套基础设施）</t>
        </is>
      </c>
      <c r="D107" s="164" t="inlineStr">
        <is>
          <t>农村道路建设（通村路、通户路、小型桥梁等）</t>
        </is>
      </c>
      <c r="E107" s="209" t="inlineStr">
        <is>
          <t>中枢街道盘新社区基础设施建设项目</t>
        </is>
      </c>
      <c r="F107" s="209" t="inlineStr">
        <is>
          <t>中枢街道</t>
        </is>
      </c>
      <c r="G107" s="209" t="inlineStr">
        <is>
          <t>盘新社区</t>
        </is>
      </c>
      <c r="H107" s="209" t="inlineStr">
        <is>
          <t>新建</t>
        </is>
      </c>
      <c r="I107" s="208" t="inlineStr">
        <is>
          <t>史家圩中路村组道路硬化1条，0.675公里，宽5.6米，需C25砼756m³，单价420元/m³；新建钢混桥梁长5.6米，宽3.4米，需钢混3.8m³，单价860元/m³；概算资金320788元。</t>
        </is>
      </c>
      <c r="J107" s="164" t="n">
        <v>30</v>
      </c>
      <c r="K107" s="164" t="n">
        <v>30</v>
      </c>
      <c r="L107" s="600" t="n">
        <v>0</v>
      </c>
      <c r="M107" s="600">
        <f>J107-K107-L107</f>
        <v/>
      </c>
      <c r="N107" s="212" t="inlineStr">
        <is>
          <t>通过道路建设，使盘新社区村组基础设施得到明显提升。项目建成后产权归盘新社区所有，项目建设可覆盖531户1533人。</t>
        </is>
      </c>
      <c r="O107" s="212" t="inlineStr">
        <is>
          <t>其他</t>
        </is>
      </c>
      <c r="P107" s="209" t="n">
        <v>1800</v>
      </c>
      <c r="Q107" s="209" t="inlineStr">
        <is>
          <t>否</t>
        </is>
      </c>
      <c r="R107" s="209" t="inlineStr">
        <is>
          <t>否</t>
        </is>
      </c>
      <c r="S107" s="209" t="inlineStr">
        <is>
          <t>否</t>
        </is>
      </c>
      <c r="T107" s="209" t="inlineStr">
        <is>
          <t>陆良县农业农村局</t>
        </is>
      </c>
      <c r="U107" s="209" t="inlineStr">
        <is>
          <t>盘新社区</t>
        </is>
      </c>
      <c r="V107" s="209" t="inlineStr">
        <is>
          <t>是</t>
        </is>
      </c>
      <c r="W107" s="248" t="n">
        <v>46082</v>
      </c>
      <c r="X107" s="248" t="n">
        <v>46143</v>
      </c>
      <c r="Y107" s="212" t="n"/>
    </row>
    <row r="108" ht="264" customHeight="1" s="1">
      <c r="A108" s="209" t="n">
        <v>100</v>
      </c>
      <c r="B108" s="212" t="inlineStr">
        <is>
          <t>乡村建设行动</t>
        </is>
      </c>
      <c r="C108" s="212" t="inlineStr">
        <is>
          <t>农村基础设施（含产业配套基础设施）</t>
        </is>
      </c>
      <c r="D108" s="212" t="inlineStr">
        <is>
          <t>农村道路建设（通村路、通户路、小型桥梁等）</t>
        </is>
      </c>
      <c r="E108" s="212" t="inlineStr">
        <is>
          <t>红果树示范村项目</t>
        </is>
      </c>
      <c r="F108" s="212" t="inlineStr">
        <is>
          <t>龙海乡</t>
        </is>
      </c>
      <c r="G108" s="212" t="inlineStr">
        <is>
          <t>古都依村委会</t>
        </is>
      </c>
      <c r="H108" s="209" t="inlineStr">
        <is>
          <t>新建</t>
        </is>
      </c>
      <c r="I108" s="212" t="inlineStr">
        <is>
          <t>投资113万元，在古都依村委会建设民族团结示范项目1个。基础设施建设，硬化上古都依村内道路2条，长2.5公里，宽4米，厚0.2米，按照单价400元/立方米，预算投资80万元；在红果树村建设民族团结示范村项目，维修红果树村内群众生产水池：四周增加防护层，石头砌墙，带帽防护栏，周长95米，按照单价320元/米，投资3万元。维修红果树村内2号生产水池，池底重新做混凝土浇筑防水，圆形池底周长85米，厚0.2，按照单价400元/立方米，概算资金5万元；水池周边安装钢架防护栏长度50米，按照单价160元/米，投资1万元，硬化红果树村内道路750米，宽4米，厚0.2米，单价400元/立方米，概算资金24万元。</t>
        </is>
      </c>
      <c r="J108" s="209" t="n">
        <v>113</v>
      </c>
      <c r="K108" s="209" t="n">
        <v>113</v>
      </c>
      <c r="L108" s="600" t="n">
        <v>0</v>
      </c>
      <c r="M108" s="600">
        <f>J108-K108-L108</f>
        <v/>
      </c>
      <c r="N108" s="212" t="inlineStr">
        <is>
          <t>通过实施该项目，进一步完善民族村基础设施建设，推进铸牢中华民族共同体意识根植于民族群众中，有效巩固民族团结进步示范村创建成果，增强民族村乡村振兴步伐，提升民族村基层治理能力，增强群众的幸福感和获得感，项目建设可覆盖700户2000人。</t>
        </is>
      </c>
      <c r="O108" s="212" t="inlineStr">
        <is>
          <t>其他</t>
        </is>
      </c>
      <c r="P108" s="209" t="n">
        <v>2000</v>
      </c>
      <c r="Q108" s="209" t="inlineStr">
        <is>
          <t>否</t>
        </is>
      </c>
      <c r="R108" s="209" t="inlineStr">
        <is>
          <t>否</t>
        </is>
      </c>
      <c r="S108" s="209" t="inlineStr">
        <is>
          <t>否</t>
        </is>
      </c>
      <c r="T108" s="212" t="inlineStr">
        <is>
          <t>陆良县民族宗教事务局</t>
        </is>
      </c>
      <c r="U108" s="209" t="inlineStr">
        <is>
          <t>古都依村委会</t>
        </is>
      </c>
      <c r="V108" s="209" t="inlineStr">
        <is>
          <t>是</t>
        </is>
      </c>
      <c r="W108" s="248" t="n">
        <v>46023</v>
      </c>
      <c r="X108" s="248" t="n">
        <v>46174</v>
      </c>
      <c r="Y108" s="212" t="n"/>
    </row>
    <row r="109" ht="301.5" customHeight="1" s="1">
      <c r="A109" s="209" t="n">
        <v>101</v>
      </c>
      <c r="B109" s="212" t="inlineStr">
        <is>
          <t>乡村建设行动</t>
        </is>
      </c>
      <c r="C109" s="212" t="inlineStr">
        <is>
          <t>农村基础设施（含产业配套基础设施）</t>
        </is>
      </c>
      <c r="D109" s="212" t="inlineStr">
        <is>
          <t>产业路、资源路、旅游路建设</t>
        </is>
      </c>
      <c r="E109" s="212" t="inlineStr">
        <is>
          <t>大新村示范村项目</t>
        </is>
      </c>
      <c r="F109" s="212" t="inlineStr">
        <is>
          <t>龙海乡</t>
        </is>
      </c>
      <c r="G109" s="212" t="inlineStr">
        <is>
          <t>大新村村委会</t>
        </is>
      </c>
      <c r="H109" s="209" t="inlineStr">
        <is>
          <t>新建</t>
        </is>
      </c>
      <c r="I109" s="212" t="inlineStr">
        <is>
          <t>一是投资57万元建设产业道路项目1个，新建营脚下村至杨家坡村通村道路1.3公里，宽5米，厚0.2米；新建挡土墙200米，高1.2米，宽0.6米，需要投资57万元。二是投资74万元建设产业项目5个，在大新村村委会大新村村小组实施产业发展，种植烤烟青贮玉米、油菜等作物轮作，为节约有效利用水资源，新建龙潭引水工程，从大新村龙潭引水至坝塘能提高有效资源利用，方便群众800亩耕地有效灌溉，在水源点新建隐藏式蓄水池200立方米，含土方开挖，按照单价1500元/立方，投资30万元，安装二次增压泵投资1.2万元，新建三相四线电压需要投资15万元，新建引水管网至坝塘蓄水，需要700米，每米需要60元，投资4万元；维修破损道路2.5公里铺设砂石料，每公里按照单价10万元，投资25万元。</t>
        </is>
      </c>
      <c r="J109" s="209" t="n">
        <v>111</v>
      </c>
      <c r="K109" s="209" t="n">
        <v>110</v>
      </c>
      <c r="L109" s="600" t="n">
        <v>0</v>
      </c>
      <c r="M109" s="600">
        <f>J109-K109-L109</f>
        <v/>
      </c>
      <c r="N109" s="212" t="inlineStr">
        <is>
          <t>此项目通过支部+村级公司+农户的模式，争取项目完善基础配套设施，在保证水源充足的条件下，能有效地提高耕地利用率，增加每亩单产，原来的一年两收变一年三收，提高土地复种指数，预计每户增收1000元，项目建设可覆盖978户3000人。</t>
        </is>
      </c>
      <c r="O109" s="212" t="inlineStr">
        <is>
          <t>其他</t>
        </is>
      </c>
      <c r="P109" s="209" t="n">
        <v>3000</v>
      </c>
      <c r="Q109" s="209" t="inlineStr">
        <is>
          <t>否</t>
        </is>
      </c>
      <c r="R109" s="209" t="inlineStr">
        <is>
          <t>否</t>
        </is>
      </c>
      <c r="S109" s="209" t="inlineStr">
        <is>
          <t>否</t>
        </is>
      </c>
      <c r="T109" s="212" t="inlineStr">
        <is>
          <t>陆良县民族宗教事务局</t>
        </is>
      </c>
      <c r="U109" s="209" t="inlineStr">
        <is>
          <t>大新村委会</t>
        </is>
      </c>
      <c r="V109" s="209" t="inlineStr">
        <is>
          <t>是</t>
        </is>
      </c>
      <c r="W109" s="248" t="n">
        <v>46023</v>
      </c>
      <c r="X109" s="248" t="n">
        <v>46174</v>
      </c>
      <c r="Y109" s="212" t="n"/>
    </row>
    <row r="110" ht="76.5" customHeight="1" s="1">
      <c r="A110" s="209" t="n">
        <v>102</v>
      </c>
      <c r="B110" s="212" t="inlineStr">
        <is>
          <t>乡村建设行动</t>
        </is>
      </c>
      <c r="C110" s="212" t="inlineStr">
        <is>
          <t>农村基础设施（含产业配套基础设施）</t>
        </is>
      </c>
      <c r="D110" s="212" t="inlineStr">
        <is>
          <t>农村道路建设（通村路、通户路、小型桥梁等）</t>
        </is>
      </c>
      <c r="E110" s="212" t="inlineStr">
        <is>
          <t>皈依村示范村</t>
        </is>
      </c>
      <c r="F110" s="212" t="inlineStr">
        <is>
          <t>龙海乡</t>
        </is>
      </c>
      <c r="G110" s="212" t="inlineStr">
        <is>
          <t>皈依村委会</t>
        </is>
      </c>
      <c r="H110" s="212" t="inlineStr">
        <is>
          <t>新建</t>
        </is>
      </c>
      <c r="I110" s="212" t="inlineStr">
        <is>
          <t>通村道路硬化：1.杨石平家路口至滴水塘交界，2.5km，宽5m，厚0.2m,C25混凝土，400元/m³，计100万元，挡土墙350m³,280元/m³，计9.8万元，硬化加挡墙109万元；</t>
        </is>
      </c>
      <c r="J110" s="209" t="n">
        <v>109</v>
      </c>
      <c r="K110" s="209" t="n">
        <v>109</v>
      </c>
      <c r="L110" s="600" t="n">
        <v>0</v>
      </c>
      <c r="M110" s="600">
        <f>J110-K110-L110</f>
        <v/>
      </c>
      <c r="N110" s="212" t="inlineStr">
        <is>
          <t>通过实施道路建设，显著改善村民出行条件，提高出行便捷水平，提升村民生活质量和社会文明程度。项目建成后产权归皈依村委会所有，项目覆盖全村2000人。</t>
        </is>
      </c>
      <c r="O110" s="212" t="inlineStr">
        <is>
          <t>其他</t>
        </is>
      </c>
      <c r="P110" s="209" t="n">
        <v>2000</v>
      </c>
      <c r="Q110" s="209" t="inlineStr">
        <is>
          <t>否</t>
        </is>
      </c>
      <c r="R110" s="209" t="inlineStr">
        <is>
          <t>否</t>
        </is>
      </c>
      <c r="S110" s="209" t="inlineStr">
        <is>
          <t>否</t>
        </is>
      </c>
      <c r="T110" s="212" t="inlineStr">
        <is>
          <t>陆良县民族宗教事务局</t>
        </is>
      </c>
      <c r="U110" s="209" t="inlineStr">
        <is>
          <t>皈依村委会</t>
        </is>
      </c>
      <c r="V110" s="209" t="inlineStr">
        <is>
          <t>是</t>
        </is>
      </c>
      <c r="W110" s="248" t="n">
        <v>46023</v>
      </c>
      <c r="X110" s="248" t="n">
        <v>46174</v>
      </c>
      <c r="Y110" s="212" t="n"/>
    </row>
    <row r="111" ht="237.75" customHeight="1" s="1">
      <c r="A111" s="209" t="n">
        <v>103</v>
      </c>
      <c r="B111" s="212" t="inlineStr">
        <is>
          <t>乡村建设行动</t>
        </is>
      </c>
      <c r="C111" s="209" t="inlineStr">
        <is>
          <t>人居环境整治</t>
        </is>
      </c>
      <c r="D111" s="209" t="inlineStr">
        <is>
          <t>农村污水治理</t>
        </is>
      </c>
      <c r="E111" s="212" t="inlineStr">
        <is>
          <t>华侨社区原干部新村污水治理项目</t>
        </is>
      </c>
      <c r="F111" s="212" t="inlineStr">
        <is>
          <t>中枢街道</t>
        </is>
      </c>
      <c r="G111" s="212" t="inlineStr">
        <is>
          <t>华侨社区</t>
        </is>
      </c>
      <c r="H111" s="212" t="inlineStr">
        <is>
          <t>新建</t>
        </is>
      </c>
      <c r="I111" s="212" t="inlineStr">
        <is>
          <t>通过开展华侨社区原干部新村污水治理项目，项目位于华侨社区七组，新建住房35套，解决部分居民住房问题，配套设施治理两污问题，可很大程度提升华侨社区七组人居环境，增强华侨社区区域整体形象。项目建设内容：1.雨污管（DN300）共1100米，260元/米；小计28.6万元；
2.C20砼垫层护管312.21立方米，275元/立方米；小计8.58万元；
3.化粪池（3*6*2）3个，3.4万元/个；小计10.53万元；
4.窨井82个，1300元/个；小计10.66万元；
5.雨箅子30个，210元/个；小计0.63万元；</t>
        </is>
      </c>
      <c r="J111" s="209" t="n">
        <v>59</v>
      </c>
      <c r="K111" s="600" t="n">
        <v>0</v>
      </c>
      <c r="L111" s="209" t="n">
        <v>59</v>
      </c>
      <c r="M111" s="600">
        <f>J111-K111-L111</f>
        <v/>
      </c>
      <c r="N111" s="212" t="inlineStr">
        <is>
          <t>通过开展华侨社区原干部新村污水治理项目，提升人居环境，增强区域整体形象，改善污水治理排放和环境卫生，方便居民出行，项目覆盖全村1000人。</t>
        </is>
      </c>
      <c r="O111" s="212" t="inlineStr">
        <is>
          <t>其他</t>
        </is>
      </c>
      <c r="P111" s="209" t="n">
        <v>1000</v>
      </c>
      <c r="Q111" s="209" t="inlineStr">
        <is>
          <t>否</t>
        </is>
      </c>
      <c r="R111" s="209" t="inlineStr">
        <is>
          <t>否</t>
        </is>
      </c>
      <c r="S111" s="209" t="inlineStr">
        <is>
          <t>否</t>
        </is>
      </c>
      <c r="T111" s="212" t="inlineStr">
        <is>
          <t>陆良县民族宗教事务局</t>
        </is>
      </c>
      <c r="U111" s="209" t="inlineStr">
        <is>
          <t>华侨社区</t>
        </is>
      </c>
      <c r="V111" s="209" t="inlineStr">
        <is>
          <t>是</t>
        </is>
      </c>
      <c r="W111" s="248" t="n">
        <v>46023</v>
      </c>
      <c r="X111" s="248" t="n">
        <v>46174</v>
      </c>
      <c r="Y111" s="314" t="n"/>
    </row>
    <row r="112" ht="409.5" customHeight="1" s="1">
      <c r="A112" s="209" t="n">
        <v>104</v>
      </c>
      <c r="B112" s="212" t="inlineStr">
        <is>
          <t>乡村建设行动</t>
        </is>
      </c>
      <c r="C112" s="212" t="inlineStr">
        <is>
          <t>农村基础设施（含产业配套基础设施）</t>
        </is>
      </c>
      <c r="D112" s="212" t="inlineStr">
        <is>
          <t>农村道路建设（通村路、通户路、小型桥梁等）</t>
        </is>
      </c>
      <c r="E112" s="212" t="inlineStr">
        <is>
          <t>乘明村委会新村坡十三组人居环境提升项目</t>
        </is>
      </c>
      <c r="F112" s="212" t="inlineStr">
        <is>
          <t>芳华镇</t>
        </is>
      </c>
      <c r="G112" s="212" t="inlineStr">
        <is>
          <t>乘明村委会</t>
        </is>
      </c>
      <c r="H112" s="212" t="inlineStr">
        <is>
          <t>新建</t>
        </is>
      </c>
      <c r="I112" s="212" t="inlineStr">
        <is>
          <t>1.人饮工程，资金概算16万元。其中，蓄水池工程量100立方米，采用钢筋混凝土建筑，单价1300元/m³（含土方开挖、基础建设），需资金13万元；pe管道φ75共300米，单价（含接头、闸阀、安装）30元/米，需资金9000元，采用c20混凝土护管，长300米，工程量12m³，单价400元/m³，需资金4800元；水池边硬化，采用c20混凝土，工程量43.64m³，单价400元/m³，需资金1.75万元；红砖墙4.5㎡，单价130元/m³，需资金585元。
2.污水管道设施，共需资金2万元。采用水泥预制管，工程量DN60内径26根，DN400内径7根，需资金0.99万元；砂石垫层，工程量21m³，单价70元/m³，需资金1470元；土方开挖，工程量112米，单价20元/m，需资金2240元；混凝土切边破碎开挖，工程量116米，单价20元/m，需资金2320元；窨井5座，单价1350元/座，需资金6750元；雨箅子20个，单价80元/个（含开挖、砌砖、回填），需资金1600元。
3.道路建设，共需资金82万元。道路硬化，采用C25混凝土浇筑，合计工程量1614m³，单价400元/m³，需资金64.56万元；道路沙石垫层380m³，单价70元/m³，共需资金2.66万元；挡墙建设，毛混石挡墙，工程量88m³，单价200元/m³，需资金1.76万元；道路过水涵管采用DN600水泥管，8根，单价300元（含开挖、安装、回填），需资金2400元。场地、开挖、平整、砂石垫层，长41米宽16米，工程量656㎡，单价100元/㎡，需资金6.56万元；场地硬化，采用C25混凝土，工程量131.2m³，单价400元/m³，需资金5.25万元；单边毛混石挡墙，长57，工程量57m³，单价200元/m³，造价1.14万元。</t>
        </is>
      </c>
      <c r="J112" s="209" t="n">
        <v>100</v>
      </c>
      <c r="K112" s="209" t="n">
        <v>100</v>
      </c>
      <c r="L112" s="600" t="n">
        <v>0</v>
      </c>
      <c r="M112" s="600">
        <f>J112-K112-L112</f>
        <v/>
      </c>
      <c r="N112" s="212" t="inlineStr">
        <is>
          <t>通过建设人居环境提升项目，提升村庄基础设施服务功能，使村庄人居环境进一步改善，达到美丽宜居目标。项目建成后产权归乘明村委会所有，项目覆盖49户175人，其中脱贫人口和监测对象共3户8人。</t>
        </is>
      </c>
      <c r="O112" s="212" t="inlineStr">
        <is>
          <t>其他</t>
        </is>
      </c>
      <c r="P112" s="209" t="n">
        <v>3000</v>
      </c>
      <c r="Q112" s="209" t="inlineStr">
        <is>
          <t>否</t>
        </is>
      </c>
      <c r="R112" s="209" t="inlineStr">
        <is>
          <t>否</t>
        </is>
      </c>
      <c r="S112" s="209" t="inlineStr">
        <is>
          <t>否</t>
        </is>
      </c>
      <c r="T112" s="212" t="inlineStr">
        <is>
          <t>陆良县民族宗教事务局</t>
        </is>
      </c>
      <c r="U112" s="209" t="inlineStr">
        <is>
          <t>乘明村委会</t>
        </is>
      </c>
      <c r="V112" s="209" t="inlineStr">
        <is>
          <t>是</t>
        </is>
      </c>
      <c r="W112" s="248" t="n">
        <v>46023</v>
      </c>
      <c r="X112" s="248" t="n">
        <v>46174</v>
      </c>
      <c r="Y112" s="212" t="n"/>
    </row>
    <row r="113" ht="254.25" customHeight="1" s="1">
      <c r="A113" s="209" t="n">
        <v>105</v>
      </c>
      <c r="B113" s="212" t="inlineStr">
        <is>
          <t>乡村建设行动</t>
        </is>
      </c>
      <c r="C113" s="212" t="inlineStr">
        <is>
          <t>农村基础设施（含产业配套基础设施）</t>
        </is>
      </c>
      <c r="D113" s="212" t="inlineStr">
        <is>
          <t>农村道路建设（通村路、通户路、小型桥梁等）</t>
        </is>
      </c>
      <c r="E113" s="212" t="inlineStr">
        <is>
          <t>芳华镇龙潭社区人居环境提升项目</t>
        </is>
      </c>
      <c r="F113" s="212" t="inlineStr">
        <is>
          <t>芳华镇</t>
        </is>
      </c>
      <c r="G113" s="212" t="inlineStr">
        <is>
          <t>龙潭社区</t>
        </is>
      </c>
      <c r="H113" s="212" t="inlineStr">
        <is>
          <t>新建</t>
        </is>
      </c>
      <c r="I113" s="212" t="inlineStr">
        <is>
          <t>1.清淤疏浚42.1万元：包括机械清淤30000m³，9元/m³合计27万元，浆砌石拆除1500m³，15.4元/m³合计2.31，垃圾及障碍物清理12万元，弃土环保处置10000m³，3.5元/m³合计3.5万元。
2.防渗与河堤加固14.9万元：混凝土挡墙（C25）900m³，145元/m³合计13.05万元，排水管安装1200m，9.7元/m合计1.16万元，伸缩缝处理800m，8.4元/m，0.67万元
3.沿河道路人居环境提升58万元：砂石路面硬化，8000㎡，35元/㎡合计28万元，护栏2500m，120元/m，30万元。
4.跨度10米钢结构人行拱桥一座30万元：主体钢构，简易桥面，满足人行步道需求。</t>
        </is>
      </c>
      <c r="J113" s="209" t="n">
        <v>145</v>
      </c>
      <c r="K113" s="209" t="n">
        <v>145</v>
      </c>
      <c r="L113" s="600" t="n">
        <v>0</v>
      </c>
      <c r="M113" s="600">
        <f>J113-K113-L113</f>
        <v/>
      </c>
      <c r="N113" s="212" t="inlineStr">
        <is>
          <t>通过建设人居环境提升项目，提升村庄基础设施服务功能，使村庄人居环境进一步改善，达到美丽宜居目标。项目建成后产权归龙潭所有，项目覆盖全村412户1500人。</t>
        </is>
      </c>
      <c r="O113" s="212" t="inlineStr">
        <is>
          <t>其他</t>
        </is>
      </c>
      <c r="P113" s="209" t="n">
        <v>1500</v>
      </c>
      <c r="Q113" s="209" t="inlineStr">
        <is>
          <t>否</t>
        </is>
      </c>
      <c r="R113" s="209" t="inlineStr">
        <is>
          <t>否</t>
        </is>
      </c>
      <c r="S113" s="209" t="inlineStr">
        <is>
          <t>否</t>
        </is>
      </c>
      <c r="T113" s="212" t="inlineStr">
        <is>
          <t>陆良县民族宗教事务局</t>
        </is>
      </c>
      <c r="U113" s="209" t="inlineStr">
        <is>
          <t>龙潭社区</t>
        </is>
      </c>
      <c r="V113" s="209" t="inlineStr">
        <is>
          <t>是</t>
        </is>
      </c>
      <c r="W113" s="248" t="n">
        <v>46023</v>
      </c>
      <c r="X113" s="248" t="n">
        <v>46174</v>
      </c>
      <c r="Y113" s="212" t="n"/>
    </row>
    <row r="114" ht="185.25" customHeight="1" s="1">
      <c r="A114" s="209" t="n">
        <v>106</v>
      </c>
      <c r="B114" s="212" t="inlineStr">
        <is>
          <t>乡村建设行动</t>
        </is>
      </c>
      <c r="C114" s="212" t="inlineStr">
        <is>
          <t>农村基础设施（含产业配套基础设施）</t>
        </is>
      </c>
      <c r="D114" s="212" t="inlineStr">
        <is>
          <t>农村道路建设（通村路、通户路、小型桥梁等）</t>
        </is>
      </c>
      <c r="E114" s="212" t="inlineStr">
        <is>
          <t>板田村委会道路硬化项目</t>
        </is>
      </c>
      <c r="F114" s="212" t="inlineStr">
        <is>
          <t>芳华镇</t>
        </is>
      </c>
      <c r="G114" s="212" t="inlineStr">
        <is>
          <t>板田村委会</t>
        </is>
      </c>
      <c r="H114" s="212" t="inlineStr">
        <is>
          <t>新建</t>
        </is>
      </c>
      <c r="I114" s="212" t="inlineStr">
        <is>
          <t>1.在红山村硬化道路两段，一是自制种玉米收购点沿砂石路接7组村口公厕道硬化路，长600米、平均宽4.5米、厚度0.2米，工程量540立方米；二是自陈石元户门口至赵自强户门口未硬化路段沿至公厕，长500米、平均宽3米、厚度0.2米，工程量300立方米；总工程量840立方米，使用C25混凝土硬化，单价420元/立方米，资金概算35万元。</t>
        </is>
      </c>
      <c r="J114" s="209" t="n">
        <v>35</v>
      </c>
      <c r="K114" s="209" t="n">
        <v>35</v>
      </c>
      <c r="L114" s="600" t="n">
        <v>0</v>
      </c>
      <c r="M114" s="600">
        <f>J114-K114-L114</f>
        <v/>
      </c>
      <c r="N114" s="212" t="inlineStr">
        <is>
          <t>1.总目标：以乡村振兴为目标，建设公共基础设施，改善红山村人居环境，提升群众出行能力。帮助调整农业结构，发展生态农业，不断提高农户致富能力，不断完善乡村旅游基础设施建设和旅游公共服务体系建设，集中力量解决乡村旅游发展面临的突出困难，带动当地群众脱贫致富。                      
  2.年度目标：项目建成后，进一步改善板田村委会6、7组环境面貌及群众出行能力，加快地区经济社会发展，改善群众生产生活条件，为建设美丽板田奠定坚实基础。项目覆盖131户887人，其中脱贫人口和监测对象共6户22人，低保15户24人。</t>
        </is>
      </c>
      <c r="O114" s="212" t="inlineStr">
        <is>
          <t>其他</t>
        </is>
      </c>
      <c r="P114" s="209" t="n">
        <v>2000</v>
      </c>
      <c r="Q114" s="209" t="inlineStr">
        <is>
          <t>否</t>
        </is>
      </c>
      <c r="R114" s="209" t="inlineStr">
        <is>
          <t>否</t>
        </is>
      </c>
      <c r="S114" s="209" t="inlineStr">
        <is>
          <t>否</t>
        </is>
      </c>
      <c r="T114" s="212" t="inlineStr">
        <is>
          <t>陆良县民族宗教事务局</t>
        </is>
      </c>
      <c r="U114" s="209" t="inlineStr">
        <is>
          <t>板田村委会</t>
        </is>
      </c>
      <c r="V114" s="209" t="inlineStr">
        <is>
          <t>是</t>
        </is>
      </c>
      <c r="W114" s="248" t="n">
        <v>46023</v>
      </c>
      <c r="X114" s="248" t="n">
        <v>46174</v>
      </c>
      <c r="Y114" s="212" t="n"/>
    </row>
    <row r="115" ht="140.25" customHeight="1" s="1">
      <c r="A115" s="209" t="n">
        <v>107</v>
      </c>
      <c r="B115" s="212" t="inlineStr">
        <is>
          <t>乡村建设行动</t>
        </is>
      </c>
      <c r="C115" s="209" t="inlineStr">
        <is>
          <t>人居环境整治</t>
        </is>
      </c>
      <c r="D115" s="209" t="inlineStr">
        <is>
          <t>农村污水治理</t>
        </is>
      </c>
      <c r="E115" s="212" t="inlineStr">
        <is>
          <t>四河社区三组基础设施提升项目</t>
        </is>
      </c>
      <c r="F115" s="212" t="inlineStr">
        <is>
          <t>中枢街道</t>
        </is>
      </c>
      <c r="G115" s="212" t="inlineStr">
        <is>
          <t>四河社区</t>
        </is>
      </c>
      <c r="H115" s="212" t="inlineStr">
        <is>
          <t>新建</t>
        </is>
      </c>
      <c r="I115" s="212" t="inlineStr">
        <is>
          <t>1.基础设施建设：小化粪池（3*1.5*2）48个，DN800 60米，污水DN500 960米，污水DN800 75米，清水管DN25 1800米，清水管DN20 130米，清水管DN63 600米，雨水DN400 2000米，窨井 58个，清土 2000立方米，雨箅子 60个，C25硬化 1300立方米，毛石回填 1300立方米，PVCDN200 500米。资金总概算185万元。</t>
        </is>
      </c>
      <c r="J115" s="209" t="n">
        <v>185</v>
      </c>
      <c r="K115" s="209" t="n">
        <v>185</v>
      </c>
      <c r="L115" s="600" t="n">
        <v>0</v>
      </c>
      <c r="M115" s="600">
        <f>J115-K115-L115</f>
        <v/>
      </c>
      <c r="N115" s="212" t="inlineStr">
        <is>
          <t>提升三组基础建设，便利居民生活，项目建成后产权归四河社区所有，项目覆盖全村115户500人。</t>
        </is>
      </c>
      <c r="O115" s="212" t="inlineStr">
        <is>
          <t>其他</t>
        </is>
      </c>
      <c r="P115" s="209" t="n">
        <v>500</v>
      </c>
      <c r="Q115" s="209" t="inlineStr">
        <is>
          <t>否</t>
        </is>
      </c>
      <c r="R115" s="209" t="inlineStr">
        <is>
          <t>否</t>
        </is>
      </c>
      <c r="S115" s="209" t="inlineStr">
        <is>
          <t>否</t>
        </is>
      </c>
      <c r="T115" s="212" t="inlineStr">
        <is>
          <t>陆良县民族宗教事务局</t>
        </is>
      </c>
      <c r="U115" s="209" t="inlineStr">
        <is>
          <t>四河社区</t>
        </is>
      </c>
      <c r="V115" s="209" t="inlineStr">
        <is>
          <t>是</t>
        </is>
      </c>
      <c r="W115" s="248" t="n">
        <v>46023</v>
      </c>
      <c r="X115" s="248" t="n">
        <v>46174</v>
      </c>
      <c r="Y115" s="212" t="n"/>
    </row>
    <row r="116" ht="89.25" customHeight="1" s="1">
      <c r="A116" s="209" t="n">
        <v>108</v>
      </c>
      <c r="B116" s="212" t="inlineStr">
        <is>
          <t>乡村建设行动</t>
        </is>
      </c>
      <c r="C116" s="212" t="inlineStr">
        <is>
          <t>农村基础设施（含产业配套基础设施）</t>
        </is>
      </c>
      <c r="D116" s="212" t="inlineStr">
        <is>
          <t>农村道路建设（通村路、通户路、小型桥梁等）</t>
        </is>
      </c>
      <c r="E116" s="212" t="inlineStr">
        <is>
          <t>他官营社区基础设施提升项目</t>
        </is>
      </c>
      <c r="F116" s="212" t="inlineStr">
        <is>
          <t>召夸镇</t>
        </is>
      </c>
      <c r="G116" s="212" t="inlineStr">
        <is>
          <t>他官营社区</t>
        </is>
      </c>
      <c r="H116" s="212" t="inlineStr">
        <is>
          <t>新建</t>
        </is>
      </c>
      <c r="I116" s="212" t="inlineStr">
        <is>
          <t>秦自宗户至 青草坡水泥路，1305米*6米*0.2米 ；秦跃滇户至保国方户，250米*6米*0.2米；秦宗奎户至秦红岗户，645米*5米*0.2米；滴水塘至秦宗跃户，90米*6米*0.2米，资金概算104.76万元。</t>
        </is>
      </c>
      <c r="J116" s="209" t="n">
        <v>104.76</v>
      </c>
      <c r="K116" s="209" t="n">
        <v>104.76</v>
      </c>
      <c r="L116" s="600" t="n">
        <v>0</v>
      </c>
      <c r="M116" s="600">
        <f>J116-K116-L116</f>
        <v/>
      </c>
      <c r="N116" s="212" t="inlineStr">
        <is>
          <t>解决54户入户难的问题，解决全村种田道路难的问题，项目建成后产权归他官营社区所有，项目覆盖全村385户1000人。</t>
        </is>
      </c>
      <c r="O116" s="212" t="inlineStr">
        <is>
          <t>其他</t>
        </is>
      </c>
      <c r="P116" s="209" t="n">
        <v>1000</v>
      </c>
      <c r="Q116" s="209" t="inlineStr">
        <is>
          <t>否</t>
        </is>
      </c>
      <c r="R116" s="209" t="inlineStr">
        <is>
          <t>否</t>
        </is>
      </c>
      <c r="S116" s="209" t="inlineStr">
        <is>
          <t>否</t>
        </is>
      </c>
      <c r="T116" s="212" t="inlineStr">
        <is>
          <t>陆良县民族宗教事务局</t>
        </is>
      </c>
      <c r="U116" s="209" t="inlineStr">
        <is>
          <t>他官营社区</t>
        </is>
      </c>
      <c r="V116" s="209" t="inlineStr">
        <is>
          <t>是</t>
        </is>
      </c>
      <c r="W116" s="248" t="n">
        <v>46023</v>
      </c>
      <c r="X116" s="248" t="n">
        <v>46174</v>
      </c>
      <c r="Y116" s="212" t="n"/>
    </row>
    <row r="117">
      <c r="A117" s="285" t="inlineStr">
        <is>
          <t>四、易地搬迁后扶项目小计</t>
        </is>
      </c>
      <c r="B117" s="7" t="n"/>
      <c r="C117" s="7" t="n"/>
      <c r="D117" s="7" t="n"/>
      <c r="E117" s="7" t="n"/>
      <c r="F117" s="7" t="n"/>
      <c r="G117" s="7" t="n"/>
      <c r="H117" s="7" t="n"/>
      <c r="I117" s="22" t="n"/>
      <c r="J117" s="260" t="n">
        <v>0</v>
      </c>
      <c r="K117" s="260" t="n">
        <v>0</v>
      </c>
      <c r="L117" s="260" t="n">
        <v>0</v>
      </c>
      <c r="M117" s="260" t="n">
        <v>0</v>
      </c>
      <c r="N117" s="314" t="n"/>
      <c r="O117" s="7" t="n"/>
      <c r="P117" s="7" t="n"/>
      <c r="Q117" s="7" t="n"/>
      <c r="R117" s="7" t="n"/>
      <c r="S117" s="7" t="n"/>
      <c r="T117" s="7" t="n"/>
      <c r="U117" s="7" t="n"/>
      <c r="V117" s="7" t="n"/>
      <c r="W117" s="7" t="n"/>
      <c r="X117" s="7" t="n"/>
      <c r="Y117" s="22" t="n"/>
    </row>
    <row r="118">
      <c r="A118" s="209" t="n"/>
      <c r="B118" s="212" t="n"/>
      <c r="C118" s="212" t="n"/>
      <c r="D118" s="212" t="n"/>
      <c r="E118" s="212" t="n"/>
      <c r="F118" s="212" t="n"/>
      <c r="G118" s="212" t="n"/>
      <c r="H118" s="209" t="n"/>
      <c r="I118" s="212" t="n"/>
      <c r="J118" s="209" t="n"/>
      <c r="K118" s="209" t="n"/>
      <c r="L118" s="209" t="n"/>
      <c r="M118" s="209" t="n"/>
      <c r="N118" s="212" t="n"/>
      <c r="O118" s="212" t="n"/>
      <c r="P118" s="212" t="n"/>
      <c r="Q118" s="212" t="n"/>
      <c r="R118" s="212" t="n"/>
      <c r="S118" s="212" t="n"/>
      <c r="T118" s="212" t="n"/>
      <c r="U118" s="212" t="n"/>
      <c r="V118" s="212" t="n"/>
      <c r="W118" s="212" t="n"/>
      <c r="X118" s="212" t="n"/>
      <c r="Y118" s="212" t="n"/>
    </row>
    <row r="119">
      <c r="A119" s="285" t="inlineStr">
        <is>
          <t>五、巩固三保障成果项目小计</t>
        </is>
      </c>
      <c r="B119" s="7" t="n"/>
      <c r="C119" s="7" t="n"/>
      <c r="D119" s="7" t="n"/>
      <c r="E119" s="7" t="n"/>
      <c r="F119" s="7" t="n"/>
      <c r="G119" s="7" t="n"/>
      <c r="H119" s="7" t="n"/>
      <c r="I119" s="22" t="n"/>
      <c r="J119" s="260" t="n">
        <v>480</v>
      </c>
      <c r="K119" s="260" t="n">
        <v>480</v>
      </c>
      <c r="L119" s="260" t="n">
        <v>0</v>
      </c>
      <c r="M119" s="260" t="n">
        <v>0</v>
      </c>
      <c r="N119" s="314" t="n"/>
      <c r="O119" s="7" t="n"/>
      <c r="P119" s="7" t="n"/>
      <c r="Q119" s="7" t="n"/>
      <c r="R119" s="7" t="n"/>
      <c r="S119" s="7" t="n"/>
      <c r="T119" s="7" t="n"/>
      <c r="U119" s="7" t="n"/>
      <c r="V119" s="7" t="n"/>
      <c r="W119" s="7" t="n"/>
      <c r="X119" s="7" t="n"/>
      <c r="Y119" s="22" t="n"/>
    </row>
    <row r="120" ht="50.25" customHeight="1" s="1">
      <c r="A120" s="209" t="n">
        <v>109</v>
      </c>
      <c r="B120" s="257" t="inlineStr">
        <is>
          <t>巩固三保障成果</t>
        </is>
      </c>
      <c r="C120" s="257" t="inlineStr">
        <is>
          <t>教育</t>
        </is>
      </c>
      <c r="D120" s="257" t="inlineStr">
        <is>
          <t>享受“雨露计划”职业教育补助</t>
        </is>
      </c>
      <c r="E120" s="257" t="inlineStr">
        <is>
          <t>陆良县2026年春季“雨露计划”职业教育补助</t>
        </is>
      </c>
      <c r="F120" s="257" t="inlineStr">
        <is>
          <t>陆良县</t>
        </is>
      </c>
      <c r="G120" s="257" t="inlineStr">
        <is>
          <t>全县</t>
        </is>
      </c>
      <c r="H120" s="257" t="inlineStr">
        <is>
          <t>新建</t>
        </is>
      </c>
      <c r="I120" s="336" t="inlineStr">
        <is>
          <t>计划对全县2026年春季“雨露计划”学生进行补助，预计1050人。</t>
        </is>
      </c>
      <c r="J120" s="209" t="n">
        <v>240</v>
      </c>
      <c r="K120" s="209" t="n">
        <v>240</v>
      </c>
      <c r="L120" s="600" t="n">
        <v>0</v>
      </c>
      <c r="M120" s="600" t="n">
        <v>0</v>
      </c>
      <c r="N120" s="336" t="inlineStr">
        <is>
          <t>通过项目实施，覆盖受益脱贫户和监测对象困难学生1050人，帮助解决就学困难问题。</t>
        </is>
      </c>
      <c r="O120" s="336" t="n"/>
      <c r="P120" s="209" t="n">
        <v>1050</v>
      </c>
      <c r="Q120" s="209" t="inlineStr">
        <is>
          <t>是</t>
        </is>
      </c>
      <c r="R120" s="209" t="inlineStr">
        <is>
          <t>否</t>
        </is>
      </c>
      <c r="S120" s="209" t="inlineStr">
        <is>
          <t>否</t>
        </is>
      </c>
      <c r="T120" s="325" t="inlineStr">
        <is>
          <t>陆良县农业农村局</t>
        </is>
      </c>
      <c r="U120" s="164" t="inlineStr">
        <is>
          <t>陆良县农业农村局</t>
        </is>
      </c>
      <c r="V120" s="257" t="inlineStr">
        <is>
          <t>是</t>
        </is>
      </c>
      <c r="W120" s="343" t="n">
        <v>46082</v>
      </c>
      <c r="X120" s="343" t="n">
        <v>46204</v>
      </c>
      <c r="Y120" s="212" t="n"/>
    </row>
    <row r="121" ht="50.25" customHeight="1" s="1">
      <c r="A121" s="209" t="n">
        <v>110</v>
      </c>
      <c r="B121" s="257" t="inlineStr">
        <is>
          <t>巩固三保障成果</t>
        </is>
      </c>
      <c r="C121" s="257" t="inlineStr">
        <is>
          <t>教育</t>
        </is>
      </c>
      <c r="D121" s="257" t="inlineStr">
        <is>
          <t>享受“雨露计划”职业教育补助</t>
        </is>
      </c>
      <c r="E121" s="257" t="inlineStr">
        <is>
          <t>陆良县2026年秋季“雨露计划”职业教育补助</t>
        </is>
      </c>
      <c r="F121" s="257" t="inlineStr">
        <is>
          <t>陆良县</t>
        </is>
      </c>
      <c r="G121" s="257" t="inlineStr">
        <is>
          <t>全县</t>
        </is>
      </c>
      <c r="H121" s="257" t="inlineStr">
        <is>
          <t>新建</t>
        </is>
      </c>
      <c r="I121" s="336" t="inlineStr">
        <is>
          <t>计划对全县2026年秋季“雨露计划”学生进行补助，预计1050人。</t>
        </is>
      </c>
      <c r="J121" s="209" t="n">
        <v>240</v>
      </c>
      <c r="K121" s="209" t="n">
        <v>240</v>
      </c>
      <c r="L121" s="600" t="n">
        <v>0</v>
      </c>
      <c r="M121" s="600" t="n">
        <v>0</v>
      </c>
      <c r="N121" s="336" t="inlineStr">
        <is>
          <t>通过项目实施，覆盖受益脱贫户和监测对象困难学生1050人，帮助解决就学困难问题。</t>
        </is>
      </c>
      <c r="O121" s="336" t="n"/>
      <c r="P121" s="209" t="n">
        <v>1050</v>
      </c>
      <c r="Q121" s="209" t="inlineStr">
        <is>
          <t>是</t>
        </is>
      </c>
      <c r="R121" s="209" t="inlineStr">
        <is>
          <t>否</t>
        </is>
      </c>
      <c r="S121" s="209" t="inlineStr">
        <is>
          <t>否</t>
        </is>
      </c>
      <c r="T121" s="325" t="inlineStr">
        <is>
          <t>陆良县农业农村局</t>
        </is>
      </c>
      <c r="U121" s="164" t="inlineStr">
        <is>
          <t>陆良县农业农村局</t>
        </is>
      </c>
      <c r="V121" s="257" t="inlineStr">
        <is>
          <t>是</t>
        </is>
      </c>
      <c r="W121" s="343" t="n">
        <v>46266</v>
      </c>
      <c r="X121" s="343" t="n">
        <v>46357</v>
      </c>
      <c r="Y121" s="212" t="n"/>
    </row>
    <row r="122">
      <c r="A122" s="285" t="inlineStr">
        <is>
          <t>六、乡村治理和精神文明建设项目小计</t>
        </is>
      </c>
      <c r="B122" s="7" t="n"/>
      <c r="C122" s="7" t="n"/>
      <c r="D122" s="7" t="n"/>
      <c r="E122" s="7" t="n"/>
      <c r="F122" s="7" t="n"/>
      <c r="G122" s="7" t="n"/>
      <c r="H122" s="7" t="n"/>
      <c r="I122" s="22" t="n"/>
      <c r="J122" s="260" t="n"/>
      <c r="K122" s="260" t="n"/>
      <c r="L122" s="260" t="n"/>
      <c r="M122" s="260" t="n"/>
      <c r="N122" s="314" t="n"/>
      <c r="O122" s="7" t="n"/>
      <c r="P122" s="7" t="n"/>
      <c r="Q122" s="7" t="n"/>
      <c r="R122" s="7" t="n"/>
      <c r="S122" s="7" t="n"/>
      <c r="T122" s="7" t="n"/>
      <c r="U122" s="7" t="n"/>
      <c r="V122" s="7" t="n"/>
      <c r="W122" s="7" t="n"/>
      <c r="X122" s="7" t="n"/>
      <c r="Y122" s="22" t="n"/>
    </row>
    <row r="123">
      <c r="A123" s="209" t="n"/>
      <c r="B123" s="212" t="n"/>
      <c r="C123" s="212" t="n"/>
      <c r="D123" s="212" t="n"/>
      <c r="E123" s="212" t="n"/>
      <c r="F123" s="212" t="n"/>
      <c r="G123" s="212" t="n"/>
      <c r="H123" s="209" t="n"/>
      <c r="I123" s="212" t="n"/>
      <c r="J123" s="209" t="n"/>
      <c r="K123" s="209" t="n"/>
      <c r="L123" s="209" t="n"/>
      <c r="M123" s="209" t="n"/>
      <c r="N123" s="212" t="n"/>
      <c r="O123" s="212" t="n"/>
      <c r="P123" s="212" t="n"/>
      <c r="Q123" s="212" t="n"/>
      <c r="R123" s="212" t="n"/>
      <c r="S123" s="212" t="n"/>
      <c r="T123" s="212" t="n"/>
      <c r="U123" s="212" t="n"/>
      <c r="V123" s="212" t="n"/>
      <c r="W123" s="212" t="n"/>
      <c r="X123" s="212" t="n"/>
      <c r="Y123" s="212" t="n"/>
    </row>
    <row r="124">
      <c r="A124" s="285" t="inlineStr">
        <is>
          <t>七、项目管理费小计</t>
        </is>
      </c>
      <c r="B124" s="7" t="n"/>
      <c r="C124" s="7" t="n"/>
      <c r="D124" s="7" t="n"/>
      <c r="E124" s="7" t="n"/>
      <c r="F124" s="7" t="n"/>
      <c r="G124" s="7" t="n"/>
      <c r="H124" s="7" t="n"/>
      <c r="I124" s="22" t="n"/>
      <c r="J124" s="260" t="n">
        <v>20</v>
      </c>
      <c r="K124" s="260" t="n">
        <v>20</v>
      </c>
      <c r="L124" s="260" t="n">
        <v>0</v>
      </c>
      <c r="M124" s="260" t="n">
        <v>0</v>
      </c>
      <c r="N124" s="314" t="n"/>
      <c r="O124" s="7" t="n"/>
      <c r="P124" s="7" t="n"/>
      <c r="Q124" s="7" t="n"/>
      <c r="R124" s="7" t="n"/>
      <c r="S124" s="7" t="n"/>
      <c r="T124" s="7" t="n"/>
      <c r="U124" s="7" t="n"/>
      <c r="V124" s="7" t="n"/>
      <c r="W124" s="7" t="n"/>
      <c r="X124" s="7" t="n"/>
      <c r="Y124" s="22" t="n"/>
    </row>
    <row r="125" ht="37.5" customHeight="1" s="1">
      <c r="A125" s="209" t="n">
        <v>111</v>
      </c>
      <c r="B125" s="625" t="inlineStr">
        <is>
          <t>项目管理费</t>
        </is>
      </c>
      <c r="C125" s="625" t="inlineStr">
        <is>
          <t>项目管理费</t>
        </is>
      </c>
      <c r="D125" s="625" t="inlineStr">
        <is>
          <t>项目管理费</t>
        </is>
      </c>
      <c r="E125" s="625" t="inlineStr">
        <is>
          <t>衔接资金绩效评价管理</t>
        </is>
      </c>
      <c r="F125" s="625" t="inlineStr">
        <is>
          <t>陆良县</t>
        </is>
      </c>
      <c r="G125" s="257" t="inlineStr">
        <is>
          <t>全县</t>
        </is>
      </c>
      <c r="H125" s="625" t="inlineStr">
        <is>
          <t>新建</t>
        </is>
      </c>
      <c r="I125" s="621" t="inlineStr">
        <is>
          <t>对项目跟踪指导，确保绩效评价考核达到A等次。</t>
        </is>
      </c>
      <c r="J125" s="627" t="n">
        <v>20</v>
      </c>
      <c r="K125" s="627" t="n">
        <v>20</v>
      </c>
      <c r="L125" s="600" t="n">
        <v>0</v>
      </c>
      <c r="M125" s="600" t="n">
        <v>0</v>
      </c>
      <c r="N125" s="621" t="inlineStr">
        <is>
          <t>通过项目绩效跟踪指导完善，确保我县2026年衔接资金项目绩效评价在国家、省市考核评估中达到A等次。</t>
        </is>
      </c>
      <c r="O125" s="610" t="n"/>
      <c r="P125" s="257" t="n"/>
      <c r="Q125" s="257" t="inlineStr">
        <is>
          <t>否</t>
        </is>
      </c>
      <c r="R125" s="257" t="inlineStr">
        <is>
          <t>否</t>
        </is>
      </c>
      <c r="S125" s="257" t="inlineStr">
        <is>
          <t>否</t>
        </is>
      </c>
      <c r="T125" s="164" t="inlineStr">
        <is>
          <t>陆良县农业农村局</t>
        </is>
      </c>
      <c r="U125" s="164" t="inlineStr">
        <is>
          <t>陆良县农业农村局</t>
        </is>
      </c>
      <c r="V125" s="164" t="inlineStr">
        <is>
          <t>是</t>
        </is>
      </c>
      <c r="W125" s="252" t="n">
        <v>46023</v>
      </c>
      <c r="X125" s="252" t="n">
        <v>46357</v>
      </c>
      <c r="Y125" s="212" t="n"/>
    </row>
    <row r="126">
      <c r="A126" s="324" t="inlineStr">
        <is>
          <t>八、其他项目小计</t>
        </is>
      </c>
      <c r="B126" s="7" t="n"/>
      <c r="C126" s="7" t="n"/>
      <c r="D126" s="7" t="n"/>
      <c r="E126" s="7" t="n"/>
      <c r="F126" s="7" t="n"/>
      <c r="G126" s="7" t="n"/>
      <c r="H126" s="7" t="n"/>
      <c r="I126" s="22" t="n"/>
      <c r="J126" s="260" t="n"/>
      <c r="K126" s="260" t="n"/>
      <c r="L126" s="260" t="n"/>
      <c r="M126" s="260" t="n"/>
      <c r="N126" s="314" t="n"/>
      <c r="O126" s="7" t="n"/>
      <c r="P126" s="7" t="n"/>
      <c r="Q126" s="7" t="n"/>
      <c r="R126" s="7" t="n"/>
      <c r="S126" s="7" t="n"/>
      <c r="T126" s="7" t="n"/>
      <c r="U126" s="7" t="n"/>
      <c r="V126" s="7" t="n"/>
      <c r="W126" s="7" t="n"/>
      <c r="X126" s="7" t="n"/>
      <c r="Y126" s="22" t="n"/>
    </row>
  </sheetData>
  <mergeCells count="44">
    <mergeCell ref="A2:A4"/>
    <mergeCell ref="N117:Y117"/>
    <mergeCell ref="C2:C4"/>
    <mergeCell ref="T2:T4"/>
    <mergeCell ref="K3:L3"/>
    <mergeCell ref="F3:F4"/>
    <mergeCell ref="W2:W4"/>
    <mergeCell ref="O2:O4"/>
    <mergeCell ref="J2:M2"/>
    <mergeCell ref="Q2:Q4"/>
    <mergeCell ref="N64:Y64"/>
    <mergeCell ref="A5:I5"/>
    <mergeCell ref="G3:G4"/>
    <mergeCell ref="M3:M4"/>
    <mergeCell ref="N119:Y119"/>
    <mergeCell ref="V2:V4"/>
    <mergeCell ref="A126:I126"/>
    <mergeCell ref="R2:R4"/>
    <mergeCell ref="X2:X4"/>
    <mergeCell ref="A122:I122"/>
    <mergeCell ref="N69:Y69"/>
    <mergeCell ref="I2:I4"/>
    <mergeCell ref="F2:G2"/>
    <mergeCell ref="U2:U4"/>
    <mergeCell ref="N124:Y124"/>
    <mergeCell ref="N6:Y6"/>
    <mergeCell ref="A117:I117"/>
    <mergeCell ref="A1:Y1"/>
    <mergeCell ref="J3:J4"/>
    <mergeCell ref="B2:B4"/>
    <mergeCell ref="S2:S4"/>
    <mergeCell ref="D2:D4"/>
    <mergeCell ref="N126:Y126"/>
    <mergeCell ref="P2:P4"/>
    <mergeCell ref="A64:I64"/>
    <mergeCell ref="H2:H4"/>
    <mergeCell ref="N2:N4"/>
    <mergeCell ref="Y2:Y4"/>
    <mergeCell ref="A124:I124"/>
    <mergeCell ref="A6:I6"/>
    <mergeCell ref="N122:Y122"/>
    <mergeCell ref="A69:I69"/>
    <mergeCell ref="A119:I119"/>
    <mergeCell ref="E2:E4"/>
  </mergeCells>
  <pageMargins left="0.75" right="0.75" top="1" bottom="1" header="0.5" footer="0.5"/>
  <pageSetup orientation="portrait" paperSize="9"/>
</worksheet>
</file>

<file path=xl/worksheets/sheet6.xml><?xml version="1.0" encoding="utf-8"?>
<worksheet xmlns="http://schemas.openxmlformats.org/spreadsheetml/2006/main">
  <sheetPr>
    <outlinePr summaryBelow="1" summaryRight="1"/>
    <pageSetUpPr/>
  </sheetPr>
  <dimension ref="A1:Y77"/>
  <sheetViews>
    <sheetView workbookViewId="0">
      <selection activeCell="A2" sqref="$A2:$XFD2"/>
    </sheetView>
  </sheetViews>
  <sheetFormatPr baseColWidth="8" defaultColWidth="9" defaultRowHeight="13.5"/>
  <cols>
    <col width="29.375" customWidth="1" style="1" min="9" max="9"/>
    <col width="30.375" customWidth="1" style="1" min="14" max="14"/>
  </cols>
  <sheetData>
    <row r="1" ht="27.75" customHeight="1" s="1">
      <c r="A1" s="206" t="inlineStr">
        <is>
          <t>马龙区2026年度巩固拓展脱贫攻坚成果和乡村振兴项目库申报表（县/乡/村）</t>
        </is>
      </c>
      <c r="V1" s="246" t="n"/>
      <c r="W1" s="246" t="n"/>
      <c r="X1" s="246" t="n"/>
      <c r="Y1" s="246" t="n"/>
    </row>
    <row r="2">
      <c r="A2" s="164" t="inlineStr">
        <is>
          <t>序号</t>
        </is>
      </c>
      <c r="B2" s="164" t="inlineStr">
        <is>
          <t>项目类型</t>
        </is>
      </c>
      <c r="C2" s="164" t="inlineStr">
        <is>
          <t>二级项目类型</t>
        </is>
      </c>
      <c r="D2" s="164" t="inlineStr">
        <is>
          <t>项目子类型</t>
        </is>
      </c>
      <c r="E2" s="164" t="inlineStr">
        <is>
          <t>项目名称</t>
        </is>
      </c>
      <c r="F2" s="164" t="inlineStr">
        <is>
          <t>项目地点</t>
        </is>
      </c>
      <c r="G2" s="22" t="n"/>
      <c r="H2" s="164" t="inlineStr">
        <is>
          <t>建设
性质</t>
        </is>
      </c>
      <c r="I2" s="164" t="inlineStr">
        <is>
          <t>项目概要及建设主要内容</t>
        </is>
      </c>
      <c r="J2" s="218" t="inlineStr">
        <is>
          <t>项目概算总投资（万元）</t>
        </is>
      </c>
      <c r="K2" s="219" t="n"/>
      <c r="L2" s="219" t="n"/>
      <c r="M2" s="240" t="n"/>
      <c r="N2" s="164" t="inlineStr">
        <is>
          <t>项目绩效目标
（总体目标）</t>
        </is>
      </c>
      <c r="O2" s="164" t="inlineStr">
        <is>
          <t>联农带农机制</t>
        </is>
      </c>
      <c r="P2" s="164" t="inlineStr">
        <is>
          <t>预计受益人数</t>
        </is>
      </c>
      <c r="Q2" s="164" t="inlineStr">
        <is>
          <t>是否到户项目</t>
        </is>
      </c>
      <c r="R2" s="164" t="inlineStr">
        <is>
          <t>是否易地搬迁后扶项目</t>
        </is>
      </c>
      <c r="S2" s="164" t="inlineStr">
        <is>
          <t>是否劳动密集型产业</t>
        </is>
      </c>
      <c r="T2" s="164" t="inlineStr">
        <is>
          <t>项目主管部门</t>
        </is>
      </c>
      <c r="U2" s="164" t="inlineStr">
        <is>
          <t>项目实施单位</t>
        </is>
      </c>
      <c r="V2" s="164" t="inlineStr">
        <is>
          <t>是否纳入年度实施计划</t>
        </is>
      </c>
      <c r="W2" s="164" t="inlineStr">
        <is>
          <t>项目计划开工时间</t>
        </is>
      </c>
      <c r="X2" s="164" t="inlineStr">
        <is>
          <t>项目计划完工时间</t>
        </is>
      </c>
      <c r="Y2" s="164" t="inlineStr">
        <is>
          <t>备注</t>
        </is>
      </c>
    </row>
    <row r="3">
      <c r="A3" s="4" t="n"/>
      <c r="B3" s="4" t="n"/>
      <c r="C3" s="4" t="n"/>
      <c r="D3" s="4" t="n"/>
      <c r="E3" s="4" t="n"/>
      <c r="F3" s="164" t="inlineStr">
        <is>
          <t>乡（镇）</t>
        </is>
      </c>
      <c r="G3" s="164" t="inlineStr">
        <is>
          <t>村（社区）</t>
        </is>
      </c>
      <c r="H3" s="4" t="n"/>
      <c r="I3" s="4" t="n"/>
      <c r="J3" s="164" t="inlineStr">
        <is>
          <t>小计</t>
        </is>
      </c>
      <c r="K3" s="164" t="inlineStr">
        <is>
          <t>财政衔接资金</t>
        </is>
      </c>
      <c r="L3" s="22" t="n"/>
      <c r="M3" s="164" t="inlineStr">
        <is>
          <t>其他
资金</t>
        </is>
      </c>
      <c r="N3" s="4" t="n"/>
      <c r="O3" s="4" t="n"/>
      <c r="P3" s="4" t="n"/>
      <c r="Q3" s="4" t="n"/>
      <c r="R3" s="4" t="n"/>
      <c r="S3" s="4" t="n"/>
      <c r="T3" s="4" t="n"/>
      <c r="U3" s="4" t="n"/>
      <c r="V3" s="4" t="n"/>
      <c r="W3" s="4" t="n"/>
      <c r="X3" s="4" t="n"/>
      <c r="Y3" s="4" t="n"/>
    </row>
    <row r="4" ht="24.75" customHeight="1" s="1">
      <c r="A4" s="5" t="n"/>
      <c r="B4" s="5" t="n"/>
      <c r="C4" s="5" t="n"/>
      <c r="D4" s="5" t="n"/>
      <c r="E4" s="5" t="n"/>
      <c r="F4" s="5" t="n"/>
      <c r="G4" s="5" t="n"/>
      <c r="H4" s="5" t="n"/>
      <c r="I4" s="5" t="n"/>
      <c r="J4" s="5" t="n"/>
      <c r="K4" s="164" t="inlineStr">
        <is>
          <t>中央
资金</t>
        </is>
      </c>
      <c r="L4" s="164" t="inlineStr">
        <is>
          <t>省级
资金</t>
        </is>
      </c>
      <c r="M4" s="5" t="n"/>
      <c r="N4" s="5" t="n"/>
      <c r="O4" s="5" t="n"/>
      <c r="P4" s="5" t="n"/>
      <c r="Q4" s="5" t="n"/>
      <c r="R4" s="5" t="n"/>
      <c r="S4" s="5" t="n"/>
      <c r="T4" s="5" t="n"/>
      <c r="U4" s="5" t="n"/>
      <c r="V4" s="5" t="n"/>
      <c r="W4" s="5" t="n"/>
      <c r="X4" s="5" t="n"/>
      <c r="Y4" s="5" t="n"/>
    </row>
    <row r="5">
      <c r="A5" s="207" t="inlineStr">
        <is>
          <t>合计</t>
        </is>
      </c>
      <c r="B5" s="7" t="n"/>
      <c r="C5" s="7" t="n"/>
      <c r="D5" s="7" t="n"/>
      <c r="E5" s="7" t="n"/>
      <c r="F5" s="7" t="n"/>
      <c r="G5" s="7" t="n"/>
      <c r="H5" s="7" t="n"/>
      <c r="I5" s="22" t="n"/>
      <c r="J5" s="220">
        <f>SUM(J6,J34,J39,J74,J76)</f>
        <v/>
      </c>
      <c r="K5" s="220">
        <f>SUM(K6,K34,K39,K74,K76)</f>
        <v/>
      </c>
      <c r="L5" s="220">
        <f>SUM(L6,L34,L39,L74,L76)</f>
        <v/>
      </c>
      <c r="M5" s="220">
        <f>SUM(M6,M34,M39,M74,M76)</f>
        <v/>
      </c>
      <c r="N5" s="241" t="n"/>
      <c r="O5" s="242" t="n"/>
      <c r="P5" s="242" t="n"/>
      <c r="Q5" s="242" t="n"/>
      <c r="R5" s="242" t="n"/>
      <c r="S5" s="242" t="n"/>
      <c r="T5" s="242" t="n"/>
      <c r="U5" s="242" t="n"/>
      <c r="V5" s="247" t="n"/>
      <c r="W5" s="242" t="n"/>
      <c r="X5" s="242" t="n"/>
      <c r="Y5" s="257" t="n"/>
    </row>
    <row r="6">
      <c r="A6" s="208" t="inlineStr">
        <is>
          <t>一、产业项目小计</t>
        </is>
      </c>
      <c r="B6" s="7" t="n"/>
      <c r="C6" s="7" t="n"/>
      <c r="D6" s="7" t="n"/>
      <c r="E6" s="7" t="n"/>
      <c r="F6" s="7" t="n"/>
      <c r="G6" s="7" t="n"/>
      <c r="H6" s="7" t="n"/>
      <c r="I6" s="22" t="n"/>
      <c r="J6" s="601">
        <f>SUM(J7:J33)</f>
        <v/>
      </c>
      <c r="K6" s="601">
        <f>SUM(K7:K33)</f>
        <v/>
      </c>
      <c r="L6" s="601">
        <f>SUM(L7:L33)</f>
        <v/>
      </c>
      <c r="M6" s="601">
        <f>SUM(M7:M33)</f>
        <v/>
      </c>
      <c r="N6" s="164" t="n"/>
      <c r="O6" s="7" t="n"/>
      <c r="P6" s="7" t="n"/>
      <c r="Q6" s="7" t="n"/>
      <c r="R6" s="7" t="n"/>
      <c r="S6" s="7" t="n"/>
      <c r="T6" s="7" t="n"/>
      <c r="U6" s="7" t="n"/>
      <c r="V6" s="7" t="n"/>
      <c r="W6" s="7" t="n"/>
      <c r="X6" s="7" t="n"/>
      <c r="Y6" s="22" t="n"/>
    </row>
    <row r="7" ht="37.5" customHeight="1" s="1">
      <c r="A7" s="209" t="n">
        <v>1</v>
      </c>
      <c r="B7" s="210" t="inlineStr">
        <is>
          <t>产业发展</t>
        </is>
      </c>
      <c r="C7" s="210" t="inlineStr">
        <is>
          <t>金融保险配套项目</t>
        </is>
      </c>
      <c r="D7" s="210" t="inlineStr">
        <is>
          <t>小额贷款贴息</t>
        </is>
      </c>
      <c r="E7" s="210" t="inlineStr">
        <is>
          <t>脱贫人口小额信贷贴息项目</t>
        </is>
      </c>
      <c r="F7" s="210" t="inlineStr">
        <is>
          <t>全区</t>
        </is>
      </c>
      <c r="G7" s="209" t="n"/>
      <c r="H7" s="210" t="inlineStr">
        <is>
          <t>新建</t>
        </is>
      </c>
      <c r="I7" s="221" t="inlineStr">
        <is>
          <t>用于2026年脱贫人口和三类监测对象小额信贷贴息补助</t>
        </is>
      </c>
      <c r="J7" s="209" t="n">
        <v>100</v>
      </c>
      <c r="K7" s="209" t="n">
        <v>100</v>
      </c>
      <c r="L7" s="209" t="n"/>
      <c r="M7" s="222" t="n"/>
      <c r="N7" s="221" t="inlineStr">
        <is>
          <t>激发群众发展产业内生动力，增加脱贫群众收入。实现小额信贷贷款贴息2500余户2500余人。</t>
        </is>
      </c>
      <c r="O7" s="164" t="inlineStr">
        <is>
          <t>带动发展生产、带动就业</t>
        </is>
      </c>
      <c r="P7" s="209" t="inlineStr">
        <is>
          <t>2500人</t>
        </is>
      </c>
      <c r="Q7" s="210" t="inlineStr">
        <is>
          <t>是</t>
        </is>
      </c>
      <c r="R7" s="210" t="inlineStr">
        <is>
          <t>否</t>
        </is>
      </c>
      <c r="S7" s="210" t="inlineStr">
        <is>
          <t>否</t>
        </is>
      </c>
      <c r="T7" s="210" t="inlineStr">
        <is>
          <t>区农业农村局</t>
        </is>
      </c>
      <c r="U7" s="210" t="inlineStr">
        <is>
          <t>区农业农村局</t>
        </is>
      </c>
      <c r="V7" s="210" t="inlineStr">
        <is>
          <t>是</t>
        </is>
      </c>
      <c r="W7" s="248" t="n">
        <v>46023</v>
      </c>
      <c r="X7" s="248" t="n">
        <v>46296</v>
      </c>
      <c r="Y7" s="209" t="n"/>
    </row>
    <row r="8" ht="124.5" customHeight="1" s="1">
      <c r="A8" s="209" t="n">
        <v>2</v>
      </c>
      <c r="B8" s="210" t="inlineStr">
        <is>
          <t>产业发展</t>
        </is>
      </c>
      <c r="C8" s="210" t="inlineStr">
        <is>
          <t>生产项目</t>
        </is>
      </c>
      <c r="D8" s="210" t="inlineStr">
        <is>
          <t>种植业基地</t>
        </is>
      </c>
      <c r="E8" s="210" t="inlineStr">
        <is>
          <t>马龙区联农带农经营主体奖补项目</t>
        </is>
      </c>
      <c r="F8" s="210" t="inlineStr">
        <is>
          <t>全区</t>
        </is>
      </c>
      <c r="G8" s="209" t="n"/>
      <c r="H8" s="210" t="inlineStr">
        <is>
          <t>新建</t>
        </is>
      </c>
      <c r="I8" s="213" t="inlineStr">
        <is>
          <t>采用先带后补的方式，对吸纳带动脱贫人口及监测帮扶对象及家庭年均纯收入低于1万元的农户就业的，按照带动的监测帮扶对象、脱贫人口取得的劳务总报酬的20%进行奖补，对吸纳带动脱贫人口及监测帮扶对象及家庭年均纯收入低于1万元的农户收益分红每人每年不低于500元、年销售收入不低于200万元的经营主体，按照每带动1人给予100元的一次性奖补，补助资金上限10万元。</t>
        </is>
      </c>
      <c r="J8" s="222" t="n">
        <v>20</v>
      </c>
      <c r="K8" s="222" t="n"/>
      <c r="L8" s="222" t="n">
        <v>20</v>
      </c>
      <c r="M8" s="222" t="n"/>
      <c r="N8" s="210" t="inlineStr">
        <is>
          <t>通过实施联农带农经营主体奖补机制，带动小农户发展现代农业，促进农民特别是脱贫人口持续增收。实现新型经营主体联结脱贫人口及监测对象达300户，户均增收不低于上年度10%。</t>
        </is>
      </c>
      <c r="O8" s="210" t="inlineStr">
        <is>
          <t>发展生产、带动就业</t>
        </is>
      </c>
      <c r="P8" s="209" t="inlineStr">
        <is>
          <t>300人</t>
        </is>
      </c>
      <c r="Q8" s="210" t="inlineStr">
        <is>
          <t>是</t>
        </is>
      </c>
      <c r="R8" s="210" t="inlineStr">
        <is>
          <t>否</t>
        </is>
      </c>
      <c r="S8" s="210" t="inlineStr">
        <is>
          <t>否</t>
        </is>
      </c>
      <c r="T8" s="210" t="inlineStr">
        <is>
          <t>区农业农村局</t>
        </is>
      </c>
      <c r="U8" s="210" t="inlineStr">
        <is>
          <t>区农业农村局</t>
        </is>
      </c>
      <c r="V8" s="210" t="inlineStr">
        <is>
          <t>是</t>
        </is>
      </c>
      <c r="W8" s="248" t="n">
        <v>46082</v>
      </c>
      <c r="X8" s="248" t="n">
        <v>46266</v>
      </c>
      <c r="Y8" s="209" t="n"/>
    </row>
    <row r="9" ht="186.75" customHeight="1" s="1">
      <c r="A9" s="209" t="n">
        <v>3</v>
      </c>
      <c r="B9" s="210" t="inlineStr">
        <is>
          <t>产业发展</t>
        </is>
      </c>
      <c r="C9" s="210" t="inlineStr">
        <is>
          <t>生产项目</t>
        </is>
      </c>
      <c r="D9" s="210" t="inlineStr">
        <is>
          <t>养殖业基地</t>
        </is>
      </c>
      <c r="E9" s="210" t="inlineStr">
        <is>
          <t>马龙区脱贫人口活牛养殖奖补项目</t>
        </is>
      </c>
      <c r="F9" s="210" t="inlineStr">
        <is>
          <t>全区</t>
        </is>
      </c>
      <c r="G9" s="209" t="n"/>
      <c r="H9" s="210" t="inlineStr">
        <is>
          <t>新建</t>
        </is>
      </c>
      <c r="I9" s="213" t="inlineStr">
        <is>
          <t>对出栏出售已饲养1年以上(饲养时间可追溯至2023年)能繁母牛、肉牛的监测帮扶对象、其他脱贫户，可分别给予每头不高于1500元、1000元的补贴;对当年新生牛且饲养3个月以上的，可采取“见犊补母”的方式，按每头母牛不高于500元的标准给予补贴，两项政策监测帮扶对象、其他脱贫户每户每年补贴合计最高分别不超过10000元和 6000元。未享受过饲草料补助的脱贫养殖户，对种植全株青贮玉米、首蓿等优质牧草的可按照每亩不超过100元的标准，对制作成裹装或袋装黄贮、青贮的可按照每吨不超过100元的标准，给予单户每年合计最高不超过 2000元的饲草料补贴。</t>
        </is>
      </c>
      <c r="J9" s="209" t="n">
        <v>90</v>
      </c>
      <c r="K9" s="222" t="n"/>
      <c r="L9" s="209" t="n">
        <v>90</v>
      </c>
      <c r="M9" s="222" t="n"/>
      <c r="N9" s="210" t="inlineStr">
        <is>
          <t>通过开展奖补项目，提升脱贫群众内生动力，增加收入。</t>
        </is>
      </c>
      <c r="O9" s="231" t="inlineStr">
        <is>
          <t>发展生产、帮助销售</t>
        </is>
      </c>
      <c r="P9" s="209" t="inlineStr">
        <is>
          <t>1835人</t>
        </is>
      </c>
      <c r="Q9" s="210" t="inlineStr">
        <is>
          <t>是</t>
        </is>
      </c>
      <c r="R9" s="210" t="inlineStr">
        <is>
          <t>否</t>
        </is>
      </c>
      <c r="S9" s="210" t="inlineStr">
        <is>
          <t>否</t>
        </is>
      </c>
      <c r="T9" s="210" t="inlineStr">
        <is>
          <t>区农业农村局</t>
        </is>
      </c>
      <c r="U9" s="210" t="inlineStr">
        <is>
          <t>区农业农村局</t>
        </is>
      </c>
      <c r="V9" s="210" t="inlineStr">
        <is>
          <t>是</t>
        </is>
      </c>
      <c r="W9" s="248" t="n">
        <v>46023</v>
      </c>
      <c r="X9" s="248" t="n">
        <v>46266</v>
      </c>
      <c r="Y9" s="209" t="n"/>
    </row>
    <row r="10" ht="158.25" customHeight="1" s="1">
      <c r="A10" s="209" t="n">
        <v>4</v>
      </c>
      <c r="B10" s="164" t="inlineStr">
        <is>
          <t>产业发展</t>
        </is>
      </c>
      <c r="C10" s="164" t="inlineStr">
        <is>
          <t>龙头企业培育</t>
        </is>
      </c>
      <c r="D10" s="164" t="inlineStr">
        <is>
          <t>新增市级以上农业龙头企业奖补</t>
        </is>
      </c>
      <c r="E10" s="164" t="inlineStr">
        <is>
          <t>2025以来新认定的国家级、省级、市级农业龙头企业</t>
        </is>
      </c>
      <c r="F10" s="164" t="inlineStr">
        <is>
          <t>全区</t>
        </is>
      </c>
      <c r="G10" s="164" t="n"/>
      <c r="H10" s="164" t="inlineStr">
        <is>
          <t>新建</t>
        </is>
      </c>
      <c r="I10" s="208" t="inlineStr">
        <is>
          <t>按照《曲靖市人民政府办公室关于印发曲靖市农业经营主体培育发展三年行动方案（2023—2025 年）的通知》曲政办发〔2023〕40号要求，将2025年以来新认定的国家级、省级、市级龙头企业分别奖补30万元、15万元、3万元标准奖补。</t>
        </is>
      </c>
      <c r="J10" s="223" t="n">
        <v>5</v>
      </c>
      <c r="K10" s="223" t="n"/>
      <c r="L10" s="223" t="n">
        <v>5</v>
      </c>
      <c r="M10" s="223" t="n"/>
      <c r="N10" s="164" t="inlineStr">
        <is>
          <t>2025年预计新增市级龙头企业3家、省级2家；2025预计新增市级龙头企业3家、省级6家、国家级龙头企业1家。</t>
        </is>
      </c>
      <c r="O10" s="164" t="inlineStr">
        <is>
          <t>市级龙头企业带动农户300户以上，省级龙头企业带动农户500户以上，国家级龙头企业带动农户1500户以上。（含土地流转受益农户）</t>
        </is>
      </c>
      <c r="P10" s="164" t="inlineStr">
        <is>
          <t>7300户</t>
        </is>
      </c>
      <c r="Q10" s="164" t="inlineStr">
        <is>
          <t>否</t>
        </is>
      </c>
      <c r="R10" s="164" t="inlineStr">
        <is>
          <t>否</t>
        </is>
      </c>
      <c r="S10" s="164" t="inlineStr">
        <is>
          <t>否</t>
        </is>
      </c>
      <c r="T10" s="164" t="inlineStr">
        <is>
          <t>区农业农村局</t>
        </is>
      </c>
      <c r="U10" s="164" t="inlineStr">
        <is>
          <t>区农业农村局</t>
        </is>
      </c>
      <c r="V10" s="164" t="inlineStr">
        <is>
          <t>是</t>
        </is>
      </c>
      <c r="W10" s="248" t="n">
        <v>46023</v>
      </c>
      <c r="X10" s="248" t="n">
        <v>46266</v>
      </c>
      <c r="Y10" s="164" t="n"/>
    </row>
    <row r="11" ht="99" customHeight="1" s="1">
      <c r="A11" s="209" t="n">
        <v>5</v>
      </c>
      <c r="B11" s="210" t="inlineStr">
        <is>
          <t>产业发展</t>
        </is>
      </c>
      <c r="C11" s="210" t="inlineStr">
        <is>
          <t>生产项目</t>
        </is>
      </c>
      <c r="D11" s="210" t="inlineStr">
        <is>
          <t>种植业基地</t>
        </is>
      </c>
      <c r="E11" s="210" t="inlineStr">
        <is>
          <t>羊街子蓝莓种植基地提质增效</t>
        </is>
      </c>
      <c r="F11" s="210" t="inlineStr">
        <is>
          <t>大庄乡</t>
        </is>
      </c>
      <c r="G11" s="210" t="inlineStr">
        <is>
          <t>大庄社区</t>
        </is>
      </c>
      <c r="H11" s="210" t="inlineStr">
        <is>
          <t>新建</t>
        </is>
      </c>
      <c r="I11" s="213" t="inlineStr">
        <is>
          <t>羊街子现有蓝莓42.6亩，新建连体大棚4个（高棚），目前有40亩蓝莓，需要建设40亩温室大棚，架设温室大棚2万元/每亩，配设温控设施设备一套。蓝莓种植相关农用物资、机器设备购置，基础设施建设。</t>
        </is>
      </c>
      <c r="J11" s="222" t="n">
        <v>80</v>
      </c>
      <c r="K11" s="222" t="n"/>
      <c r="L11" s="222" t="n">
        <v>80</v>
      </c>
      <c r="M11" s="222" t="n"/>
      <c r="N11" s="209" t="inlineStr">
        <is>
          <t>1.通过温室大棚的建设每亩产量提质1吨，可以延长蓝莓的生长季节，提高产量。2. 品质提高：加设温控设施可以提供适宜的温度和湿度环境，有利于蓝莓的生长和发育，提高果实品质。3. 经济效益：项目实施后，预计每年可增收村集体经济收入40万元，能得到很好的经济效益和社会效益。</t>
        </is>
      </c>
      <c r="O11" s="210" t="inlineStr">
        <is>
          <t>就业务工、带动生产</t>
        </is>
      </c>
      <c r="P11" s="209" t="n">
        <v>5200</v>
      </c>
      <c r="Q11" s="210" t="inlineStr">
        <is>
          <t>否</t>
        </is>
      </c>
      <c r="R11" s="210" t="inlineStr">
        <is>
          <t>否</t>
        </is>
      </c>
      <c r="S11" s="210" t="inlineStr">
        <is>
          <t>是</t>
        </is>
      </c>
      <c r="T11" s="210" t="inlineStr">
        <is>
          <t>区农业农村局</t>
        </is>
      </c>
      <c r="U11" s="210" t="inlineStr">
        <is>
          <t>大庄社区</t>
        </is>
      </c>
      <c r="V11" s="210" t="inlineStr">
        <is>
          <t>否</t>
        </is>
      </c>
      <c r="W11" s="248" t="n">
        <v>46023</v>
      </c>
      <c r="X11" s="248" t="n">
        <v>46357</v>
      </c>
      <c r="Y11" s="209" t="n"/>
    </row>
    <row r="12" ht="99" customHeight="1" s="1">
      <c r="A12" s="209" t="n">
        <v>6</v>
      </c>
      <c r="B12" s="210" t="inlineStr">
        <is>
          <t>产业发展</t>
        </is>
      </c>
      <c r="C12" s="210" t="inlineStr">
        <is>
          <t>生产项目</t>
        </is>
      </c>
      <c r="D12" s="210" t="inlineStr">
        <is>
          <t>种植业基地</t>
        </is>
      </c>
      <c r="E12" s="210" t="inlineStr">
        <is>
          <t>窝郎村蓝莓种植基地提质增效</t>
        </is>
      </c>
      <c r="F12" s="210" t="inlineStr">
        <is>
          <t>大庄乡</t>
        </is>
      </c>
      <c r="G12" s="210" t="inlineStr">
        <is>
          <t>窝郎村委会</t>
        </is>
      </c>
      <c r="H12" s="210" t="inlineStr">
        <is>
          <t>新建</t>
        </is>
      </c>
      <c r="I12" s="213" t="inlineStr">
        <is>
          <t>窝郎现有蓝莓30亩，新建连体大棚4个（高棚），目前有30亩蓝莓，需要建设30亩温室大棚，架设温室大棚2万元/每亩，配设温控设施设备一套。蓝莓种植相关农用物资、机器设备购置，基础设施建设。</t>
        </is>
      </c>
      <c r="J12" s="222" t="n">
        <v>60</v>
      </c>
      <c r="K12" s="222" t="n"/>
      <c r="L12" s="209" t="n">
        <v>60</v>
      </c>
      <c r="M12" s="222" t="n"/>
      <c r="N12" s="209" t="inlineStr">
        <is>
          <t>1.通过温室大棚的建设每亩产量提质1吨，可以延长蓝莓的生长季节，提高产量。2. 品质提高：加设温控设施可以提供适宜的温度和湿度环境，有利于蓝莓的生长和发育，提高果实品质。3. 经济效益：项目实施后，预计每年可增收村集体经济收入30万元，能得到很好的经济效益和社会效益。</t>
        </is>
      </c>
      <c r="O12" s="210" t="inlineStr">
        <is>
          <t>就业务工、带动生产</t>
        </is>
      </c>
      <c r="P12" s="209" t="n">
        <v>1077</v>
      </c>
      <c r="Q12" s="210" t="inlineStr">
        <is>
          <t>否</t>
        </is>
      </c>
      <c r="R12" s="210" t="inlineStr">
        <is>
          <t>否</t>
        </is>
      </c>
      <c r="S12" s="210" t="inlineStr">
        <is>
          <t>是</t>
        </is>
      </c>
      <c r="T12" s="210" t="inlineStr">
        <is>
          <t>区农业农村局</t>
        </is>
      </c>
      <c r="U12" s="210" t="inlineStr">
        <is>
          <t>窝郎村委会</t>
        </is>
      </c>
      <c r="V12" s="210" t="inlineStr">
        <is>
          <t>否</t>
        </is>
      </c>
      <c r="W12" s="248" t="n">
        <v>46023</v>
      </c>
      <c r="X12" s="248" t="n">
        <v>46357</v>
      </c>
      <c r="Y12" s="209" t="n"/>
    </row>
    <row r="13" ht="114.75" customHeight="1" s="1">
      <c r="A13" s="209" t="n">
        <v>7</v>
      </c>
      <c r="B13" s="210" t="inlineStr">
        <is>
          <t>产业发展</t>
        </is>
      </c>
      <c r="C13" s="210" t="inlineStr">
        <is>
          <t>加工流通项目</t>
        </is>
      </c>
      <c r="D13" s="210" t="inlineStr">
        <is>
          <t>农产品仓储保鲜冷链基础设施建设</t>
        </is>
      </c>
      <c r="E13" s="210" t="inlineStr">
        <is>
          <t>旧县街道小房子社区农产品生产及仓储冷链设施配套项目</t>
        </is>
      </c>
      <c r="F13" s="210" t="inlineStr">
        <is>
          <t>旧县街道</t>
        </is>
      </c>
      <c r="G13" s="210" t="inlineStr">
        <is>
          <t>小房子社区</t>
        </is>
      </c>
      <c r="H13" s="210" t="inlineStr">
        <is>
          <t>新建</t>
        </is>
      </c>
      <c r="I13" s="213" t="inlineStr">
        <is>
          <t>1.场地硬化400平方，6.96万元；
2.新建分拣中心120平方米、900立方米冷库及相关配套设施，29.52万元；
3.购买电动叉车3吨1台，7万元;
4.购置制冷设备、制冷电控设备及相关材料，需投资40万。
5.配套库房车间防水防火等设施，需投资2万；
项目预计需总投资85.48万。</t>
        </is>
      </c>
      <c r="J13" s="224" t="n">
        <v>85.48</v>
      </c>
      <c r="K13" s="210" t="n">
        <v>85.48</v>
      </c>
      <c r="L13" s="224" t="n"/>
      <c r="M13" s="224" t="n"/>
      <c r="N13" s="210" t="inlineStr">
        <is>
          <t>通过项目建设，能够进一步增强当地冷链一体化仓储、运输、配送能力，同时可有效提升区域蔬菜、蛋奶类农产品等冻品储备调控能力。项目建成后预计项目年收益率为5％，即16.8万元。带动辖区内农户380户（其中脱贫户3户，“三类监测对象”1户）户均增加1500元以上，村集体收入增加5万元。</t>
        </is>
      </c>
      <c r="O13" s="210" t="inlineStr">
        <is>
          <t>带动就业、土地流转、发展生产</t>
        </is>
      </c>
      <c r="P13" s="210" t="n">
        <v>1698</v>
      </c>
      <c r="Q13" s="210" t="inlineStr">
        <is>
          <t>否</t>
        </is>
      </c>
      <c r="R13" s="210" t="inlineStr">
        <is>
          <t>否</t>
        </is>
      </c>
      <c r="S13" s="210" t="inlineStr">
        <is>
          <t>否</t>
        </is>
      </c>
      <c r="T13" s="210" t="inlineStr">
        <is>
          <t>区农业农村局</t>
        </is>
      </c>
      <c r="U13" s="210" t="inlineStr">
        <is>
          <t>旧县街道办事处</t>
        </is>
      </c>
      <c r="V13" s="210" t="inlineStr">
        <is>
          <t>是</t>
        </is>
      </c>
      <c r="W13" s="249" t="n">
        <v>46023</v>
      </c>
      <c r="X13" s="249" t="n">
        <v>46235</v>
      </c>
      <c r="Y13" s="210" t="n"/>
    </row>
    <row r="14" ht="177.75" customHeight="1" s="1">
      <c r="A14" s="209" t="n">
        <v>8</v>
      </c>
      <c r="B14" s="210" t="inlineStr">
        <is>
          <t>产业发展</t>
        </is>
      </c>
      <c r="C14" s="210" t="inlineStr">
        <is>
          <t>加工流通项目</t>
        </is>
      </c>
      <c r="D14" s="210" t="inlineStr">
        <is>
          <t>农产品仓储保鲜冷链基础设施建设</t>
        </is>
      </c>
      <c r="E14" s="210" t="inlineStr">
        <is>
          <t>旧县街道袜度社区农产品生产及仓储冷链设施配套项目</t>
        </is>
      </c>
      <c r="F14" s="210" t="inlineStr">
        <is>
          <t>旧县街道</t>
        </is>
      </c>
      <c r="G14" s="210" t="inlineStr">
        <is>
          <t>袜度社区</t>
        </is>
      </c>
      <c r="H14" s="210" t="inlineStr">
        <is>
          <t>新建</t>
        </is>
      </c>
      <c r="I14" s="213" t="inlineStr">
        <is>
          <t>衔接资金96.14万元：项目占地 1200 平方米，建设内容为冷库主体工程600平方米及附属设施。
1.建设冷库主体工程，钢屋架主体建设600平方米，单价1000元/平方米，投资60万元；
2.土（石）方开挖及清运500立方米；预计综合单价20元/立方米，合计1万元；
3.购置制冷设备 600 立方米，330 元/立方米，投资 19.8 万元；
自筹资金15.34万元：1.建设值班室18平方米，1300元/平方米，投资2.34 万元；2.电力设施安装工程13万元（包含变压器、6棵电杆、电线等）；</t>
        </is>
      </c>
      <c r="J14" s="224" t="n">
        <v>96.14</v>
      </c>
      <c r="K14" s="224" t="n"/>
      <c r="L14" s="224" t="n">
        <v>80.8</v>
      </c>
      <c r="M14" s="224" t="n">
        <v>15.34</v>
      </c>
      <c r="N14" s="213" t="inlineStr">
        <is>
          <t>通过建设功能适配的社区冷库，构建“存储租赁+蔬菜收购”双轨服务模式，解决大棚农户“保鲜难、销售难”问题，增加辖区各民族群众就近就便务工岗位，推动社区蔬菜产业链优化，实现“助农增收、便民惠民、社区发展”多重绩效目标；项目建成后权属归袜度社区居委会，通过冷库租赁收费、收购差价调节等方式实现可持续运营，预计收益率为5%，将带动社区412户1237人增收，运营1年后实现收支平衡，2年后为社区集体经济年均增收10万元以上/年的经济收入，资金用于冷库维护升级和社区其他便民设施建设，形成“造血式”发展模式。</t>
        </is>
      </c>
      <c r="O14" s="210" t="inlineStr">
        <is>
          <t>带动就业、土地流转、发展生产</t>
        </is>
      </c>
      <c r="P14" s="210" t="inlineStr">
        <is>
          <t>412户1237人</t>
        </is>
      </c>
      <c r="Q14" s="245" t="inlineStr">
        <is>
          <t>否</t>
        </is>
      </c>
      <c r="R14" s="245" t="inlineStr">
        <is>
          <t>否</t>
        </is>
      </c>
      <c r="S14" s="245" t="inlineStr">
        <is>
          <t>否</t>
        </is>
      </c>
      <c r="T14" s="210" t="inlineStr">
        <is>
          <t>区农业农村局</t>
        </is>
      </c>
      <c r="U14" s="245" t="inlineStr">
        <is>
          <t>旧县街道办事处</t>
        </is>
      </c>
      <c r="V14" s="245" t="inlineStr">
        <is>
          <t>是</t>
        </is>
      </c>
      <c r="W14" s="250" t="n">
        <v>46082</v>
      </c>
      <c r="X14" s="250" t="n">
        <v>46266</v>
      </c>
      <c r="Y14" s="258" t="n"/>
    </row>
    <row r="15" ht="409.5" customHeight="1" s="1">
      <c r="A15" s="209" t="n">
        <v>9</v>
      </c>
      <c r="B15" s="210" t="inlineStr">
        <is>
          <t>产业项目</t>
        </is>
      </c>
      <c r="C15" s="210" t="inlineStr">
        <is>
          <t>生产项目</t>
        </is>
      </c>
      <c r="D15" s="210" t="inlineStr">
        <is>
          <t>养殖业基地</t>
        </is>
      </c>
      <c r="E15" s="210" t="inlineStr">
        <is>
          <t>通泉街道杨官田社区杨外营居民小组养殖小区二期项目</t>
        </is>
      </c>
      <c r="F15" s="210" t="inlineStr">
        <is>
          <t>通泉街道</t>
        </is>
      </c>
      <c r="G15" s="210" t="inlineStr">
        <is>
          <t>杨官田社区</t>
        </is>
      </c>
      <c r="H15" s="210" t="inlineStr">
        <is>
          <t>新建</t>
        </is>
      </c>
      <c r="I15" s="221" t="inlineStr">
        <is>
          <t>1.场地平整及道路硬化2558平方米，140元/平方米，合计35.82万元。2.建养殖房478平方米，1000元/米，合计47.8万元，3.砖砌挡墙(37砖）412立方米，541元/立方米，合计22.28万元。4.养殖小区新增排污管320米（DN500承插管），460元/米，合计14.72万元。5.检查井建15座，1500元/座，合计2.3万元。6，新建供水池1座，3万元。7.新建化粪池1座10万元。共计161.42万元。</t>
        </is>
      </c>
      <c r="J15" s="223" t="n">
        <v>135.92</v>
      </c>
      <c r="K15" s="223" t="n"/>
      <c r="L15" s="223" t="n">
        <v>135</v>
      </c>
      <c r="M15" s="223" t="n">
        <v>0.92</v>
      </c>
      <c r="N15" s="210" t="inlineStr">
        <is>
          <t>通过开展通泉街道杨官田社区杨外营居民小组养殖小区建设项目工作，提高了经济效益，农户能够扩大养殖规模，增加肉牛、猪、鸡、羊等家禽出栏率，增加经济收入；家禽集中养殖，能降低村内脏乱差的环境造成疾病带来的损失。提升了生态效益，家禽出村集中圈养，不仅改善了居住环境，还能够提高人民群众的生活质量，也能将农作物的秸秆转化为青储饲料，减少了秸秆焚烧或者堆放不慎引起自燃造成空气污染，将农业产生的废弃物和养殖业产生的废弃物通过角色互换，促进了种养结合。增加了社会效益，一方面能够带动杨外营养殖业又快又好发展，另一方面能够丰富城乡居民“菜篮子”，也能带动屠宰、食品深加工等二、三产业发展，为农户就业、增收开辟新途径。</t>
        </is>
      </c>
      <c r="O15" s="231" t="inlineStr">
        <is>
          <t>一是村集体增收：养殖小区建成后，每年租赁经营可实现收益6万元。二是产销对接：社区积极对接龙头企业带头收购农户养殖的生猪、牛、羊等家禽，解决农户销路单一、售价低等问题，预计每年可带动养殖户100户每户每年增收5000元。三是吸纳就业：养殖小区常年提供20余个就业岗位，满足社区家中上有老下有小需要照顾不能离家的中年人务工需求，每人每天收入100元左右。</t>
        </is>
      </c>
      <c r="P15" s="209" t="n">
        <v>3264</v>
      </c>
      <c r="Q15" s="210" t="inlineStr">
        <is>
          <t>否</t>
        </is>
      </c>
      <c r="R15" s="210" t="inlineStr">
        <is>
          <t>否</t>
        </is>
      </c>
      <c r="S15" s="210" t="inlineStr">
        <is>
          <t>否</t>
        </is>
      </c>
      <c r="T15" s="210" t="inlineStr">
        <is>
          <t>区农业农村局</t>
        </is>
      </c>
      <c r="U15" s="210" t="inlineStr">
        <is>
          <t>通泉街道</t>
        </is>
      </c>
      <c r="V15" s="210" t="inlineStr">
        <is>
          <t>是</t>
        </is>
      </c>
      <c r="W15" s="251" t="n">
        <v>45717</v>
      </c>
      <c r="X15" s="251" t="n">
        <v>45838</v>
      </c>
      <c r="Y15" s="209" t="n"/>
    </row>
    <row r="16" ht="409.5" customHeight="1" s="1">
      <c r="A16" s="209" t="n">
        <v>10</v>
      </c>
      <c r="B16" s="210" t="inlineStr">
        <is>
          <t>产业项目</t>
        </is>
      </c>
      <c r="C16" s="210" t="inlineStr">
        <is>
          <t>生产项目</t>
        </is>
      </c>
      <c r="D16" s="210" t="inlineStr">
        <is>
          <t>养殖业基地</t>
        </is>
      </c>
      <c r="E16" s="210" t="inlineStr">
        <is>
          <t>通泉街道杨官田社区土瓜冲居民小组养殖小区二期项目</t>
        </is>
      </c>
      <c r="F16" s="210" t="inlineStr">
        <is>
          <t>通泉街道</t>
        </is>
      </c>
      <c r="G16" s="210" t="inlineStr">
        <is>
          <t>杨官田社区</t>
        </is>
      </c>
      <c r="H16" s="210" t="inlineStr">
        <is>
          <t>新建</t>
        </is>
      </c>
      <c r="I16" s="213" t="inlineStr">
        <is>
          <t>1.浆砌石挡墙2580立方米，单价505元/立方米，合计130.29万元；2.砖砌排水沟110米，单价215元/米，合计2.37万元；3.DN300Ⅱ钢筋混凝土承插管185米，单价120元/米，合计2.22万元；4.DN700Ⅱ钢筋混凝土承插管160米，单价410元/米，合计6.56万元；5.30c米土夹石+10c米碎石路面1850平方米，单价45元/平方米，合计8.33万元。项目预计共计资金149.77万元。</t>
        </is>
      </c>
      <c r="J16" s="222" t="n">
        <v>149.77</v>
      </c>
      <c r="K16" s="222" t="n"/>
      <c r="L16" s="222" t="n">
        <v>149.77</v>
      </c>
      <c r="M16" s="222" t="n"/>
      <c r="N16" s="210" t="inlineStr">
        <is>
          <t>通过开展通泉街道杨官田社区土瓜冲居民小组养殖小区建设项目工作，提高了经济效益，农户能够扩大养殖规模，增加肉牛、猪、鸡、羊等家禽出栏率，增加经济收入；家禽集中养殖，能降低村内脏乱差的环境造成疾病带来的损失。提升了生态效益，家禽出村集中圈养，不仅改善了居住环境，还能够提高人民群众的生活质量，也能将农作物的秸秆转化为青储饲料，减少了秸秆焚烧或者堆放不慎引起自燃造成空气污染，将农业产生的废弃物和养殖业产生的废弃物通过角色互换，促进了种养结合。增加了社会效益，一方面能够带动土瓜冲村养殖业又快又好发展，另一方面能够丰富城乡居民“菜篮子”，也能带动屠宰、食品深加工等二、三产业发展，为农户就业、增收开辟新途径。</t>
        </is>
      </c>
      <c r="O16" s="210" t="inlineStr">
        <is>
          <t>一是村集体增收：养殖小区建成后，每年租赁经营可实现收益6万元。二是产销对接：社区积极对接龙头企业带头收购农户养殖的生猪、牛、羊等家禽，解决农户销路单一、售价低等问题，预计每年可带动养殖户100户每户每年增收5000元。三是吸纳就业：养殖小区常年提供20余个就业岗位，满足社区家中上有老下有小需要照顾不能离家的中年人务工需求，每人每天收入100元左右。</t>
        </is>
      </c>
      <c r="P16" s="209" t="n">
        <v>3264</v>
      </c>
      <c r="Q16" s="210" t="inlineStr">
        <is>
          <t>否</t>
        </is>
      </c>
      <c r="R16" s="210" t="inlineStr">
        <is>
          <t>否</t>
        </is>
      </c>
      <c r="S16" s="210" t="inlineStr">
        <is>
          <t>否</t>
        </is>
      </c>
      <c r="T16" s="210" t="inlineStr">
        <is>
          <t>区农业农村局</t>
        </is>
      </c>
      <c r="U16" s="210" t="inlineStr">
        <is>
          <t>通泉街道</t>
        </is>
      </c>
      <c r="V16" s="210" t="inlineStr">
        <is>
          <t>是</t>
        </is>
      </c>
      <c r="W16" s="251" t="n">
        <v>45717</v>
      </c>
      <c r="X16" s="251" t="n">
        <v>45838</v>
      </c>
      <c r="Y16" s="209" t="n"/>
    </row>
    <row r="17" ht="409.5" customHeight="1" s="1">
      <c r="A17" s="209" t="n">
        <v>11</v>
      </c>
      <c r="B17" s="210" t="inlineStr">
        <is>
          <t>产业项目</t>
        </is>
      </c>
      <c r="C17" s="210" t="inlineStr">
        <is>
          <t>生产项目</t>
        </is>
      </c>
      <c r="D17" s="210" t="inlineStr">
        <is>
          <t>休闲农业与乡村旅游</t>
        </is>
      </c>
      <c r="E17" s="210" t="inlineStr">
        <is>
          <t>通泉街道黑泥哨乡村振兴旅游产业示范村建设项目</t>
        </is>
      </c>
      <c r="F17" s="210" t="inlineStr">
        <is>
          <t>通泉街道</t>
        </is>
      </c>
      <c r="G17" s="210" t="inlineStr">
        <is>
          <t>翠屏社区</t>
        </is>
      </c>
      <c r="H17" s="210" t="inlineStr">
        <is>
          <t>新建</t>
        </is>
      </c>
      <c r="I17" s="208" t="inlineStr">
        <is>
          <t>新建一个钢结构屋架苹果交易市场，主要是钢结构主体625平方米，1800元/平方米，合计112.5万元；市场内部水电及排水625平方米，545元/平方米，合计34.06万元；市场内配套公厕1座，需7.5万元；新建50个摊位，1000元/个，合计5万元。村内道路硬化6000平方米，175.64元/平方米，合计105.38万元。砖砌挡墙1300平方米，529.16元/平方米，合计68.79万元。村内公厕改造2座，34500元/座，合计6.9万元。场地平整4000平方米，150.83元/平方米，60.33万元。共计470.72万元。</t>
        </is>
      </c>
      <c r="J17" s="209" t="n">
        <v>470.72</v>
      </c>
      <c r="K17" s="209" t="n">
        <v>470</v>
      </c>
      <c r="L17" s="222" t="n"/>
      <c r="M17" s="209" t="n">
        <v>0.72</v>
      </c>
      <c r="N17" s="213" t="inlineStr">
        <is>
          <t>项目建成后，经济效益方面可增加农户收入，村有特色产业，产品有销售渠道，可吸引农业休闲观光旅游爱好者开展农旅文化活动，为剩余劳动力提供就业机会；生态效益方面黑泥哨将成为“一村一韵、一村一景，景在院中、村融景中”、全域色彩缤纷、绿意盎然、鲜明特色的四季美村庄。社会效益方面开展生态农业旅游，提高村民的文化素质，提升精神风貌。</t>
        </is>
      </c>
      <c r="O17" s="231" t="inlineStr">
        <is>
          <t>积极探索适合当地实际的土地流转模式，积极招商引资引入大型龙头企业，探索“党总支＋龙头企业+合作社+农户”的“土地流转优先返聘”模式，吸纳群众务工带动一批，经营主体就近就便吸纳当地群众务工，村内保洁、管理、绿植管护等工作，增加务工收入，预计吸纳90人务工；资产合作带动一批，通过土地资产合作的方式参与业态运作，年底以土地面积按比例支付分红，预计带动90户每年增收3000元。</t>
        </is>
      </c>
      <c r="P17" s="209" t="n">
        <v>1479</v>
      </c>
      <c r="Q17" s="210" t="inlineStr">
        <is>
          <t>否</t>
        </is>
      </c>
      <c r="R17" s="210" t="inlineStr">
        <is>
          <t>否</t>
        </is>
      </c>
      <c r="S17" s="210" t="inlineStr">
        <is>
          <t>否</t>
        </is>
      </c>
      <c r="T17" s="210" t="inlineStr">
        <is>
          <t>区农业农村局</t>
        </is>
      </c>
      <c r="U17" s="210" t="inlineStr">
        <is>
          <t>通泉街道</t>
        </is>
      </c>
      <c r="V17" s="210" t="inlineStr">
        <is>
          <t>是</t>
        </is>
      </c>
      <c r="W17" s="251" t="n">
        <v>45717</v>
      </c>
      <c r="X17" s="251" t="n">
        <v>45838</v>
      </c>
      <c r="Y17" s="209" t="n"/>
    </row>
    <row r="18" ht="409.5" customHeight="1" s="1">
      <c r="A18" s="209" t="n">
        <v>12</v>
      </c>
      <c r="B18" s="210" t="inlineStr">
        <is>
          <t>产业项目</t>
        </is>
      </c>
      <c r="C18" s="210" t="inlineStr">
        <is>
          <t>生产项目</t>
        </is>
      </c>
      <c r="D18" s="210" t="inlineStr">
        <is>
          <t>养殖业基地</t>
        </is>
      </c>
      <c r="E18" s="210" t="inlineStr">
        <is>
          <t>通泉街道翠屏社区黑泥哨居民小组养殖小区项目</t>
        </is>
      </c>
      <c r="F18" s="210" t="inlineStr">
        <is>
          <t>通泉街道</t>
        </is>
      </c>
      <c r="G18" s="210" t="inlineStr">
        <is>
          <t>翠屏社区</t>
        </is>
      </c>
      <c r="H18" s="210" t="inlineStr">
        <is>
          <t>新建</t>
        </is>
      </c>
      <c r="I18" s="213" t="inlineStr">
        <is>
          <t>新建40间养殖房，30000元/间，合计120万元；养殖小区内道路硬化2700米，126.5元/米，合计34.16万元。共计154.16万元。</t>
        </is>
      </c>
      <c r="J18" s="209" t="n">
        <v>164.16</v>
      </c>
      <c r="K18" s="209" t="n">
        <v>160</v>
      </c>
      <c r="L18" s="222" t="n"/>
      <c r="M18" s="209" t="n">
        <v>4.16</v>
      </c>
      <c r="N18" s="231" t="inlineStr">
        <is>
          <t>在黑泥哨居民小组新建一个养殖小区，农户能够扩大养殖规模，增加肉牛、猪、鸡、羊等家禽出栏率，增加经济收入；家禽集中养殖，能降低村内脏乱差的环境造成疾病带来的损失。提升了生态效益，家禽出村集中圈养，不仅改善了居住环境，还能够提高人民群众的生活质量。增加了社会效益，一方面能够带动黑泥哨养殖业又快又好发展，另一方面能够丰富城乡居民“菜篮子”，也能带动屠宰、食品深加工等二、三产业发展，为农户就业、增收开辟新途径。</t>
        </is>
      </c>
      <c r="O18" s="210" t="inlineStr">
        <is>
          <t>一是村集体增收：养殖小区建成后，每年租赁经营可实现收益6万元。二是产销对接：社区积极对接龙头企业带头收购农户养殖的生猪、牛、羊等家禽，解决农户销路单一、售价低等问题，预计每年可带动养殖户100户每户每年增收5000元。三是吸纳就业：养殖小区常年提供20余个就业岗位，满足社区家中上有老下有小需要照顾不能离家的中年人务工需求，每人每天收入100元左右。</t>
        </is>
      </c>
      <c r="P18" s="209" t="n">
        <v>1474</v>
      </c>
      <c r="Q18" s="210" t="inlineStr">
        <is>
          <t>否</t>
        </is>
      </c>
      <c r="R18" s="210" t="inlineStr">
        <is>
          <t>否</t>
        </is>
      </c>
      <c r="S18" s="210" t="inlineStr">
        <is>
          <t>否</t>
        </is>
      </c>
      <c r="T18" s="210" t="inlineStr">
        <is>
          <t>区农业农村局</t>
        </is>
      </c>
      <c r="U18" s="210" t="inlineStr">
        <is>
          <t>通泉街道</t>
        </is>
      </c>
      <c r="V18" s="210" t="inlineStr">
        <is>
          <t>是</t>
        </is>
      </c>
      <c r="W18" s="251" t="n">
        <v>45717</v>
      </c>
      <c r="X18" s="251" t="n">
        <v>45838</v>
      </c>
      <c r="Y18" s="209" t="n"/>
    </row>
    <row r="19" ht="193.5" customHeight="1" s="1">
      <c r="A19" s="209" t="n">
        <v>13</v>
      </c>
      <c r="B19" s="210" t="inlineStr">
        <is>
          <t>产业项目</t>
        </is>
      </c>
      <c r="C19" s="210" t="inlineStr">
        <is>
          <t>生产项目</t>
        </is>
      </c>
      <c r="D19" s="210" t="inlineStr">
        <is>
          <t>休闲农业与乡村旅游</t>
        </is>
      </c>
      <c r="E19" s="210" t="inlineStr">
        <is>
          <t>通泉街道文河社区长坡岭樱花谷乡味集市项目</t>
        </is>
      </c>
      <c r="F19" s="210" t="inlineStr">
        <is>
          <t>通泉街道</t>
        </is>
      </c>
      <c r="G19" s="210" t="inlineStr">
        <is>
          <t>文河社区</t>
        </is>
      </c>
      <c r="H19" s="210" t="inlineStr">
        <is>
          <t>新建</t>
        </is>
      </c>
      <c r="I19" s="221" t="inlineStr">
        <is>
          <t>场地平整及道路硬化1332平方米，140元/平方米，合计投资18.65万元；搭建镀锌方管+铝板摊位400平方米，360元/平方米，合计投资14.4万元。</t>
        </is>
      </c>
      <c r="J19" s="223" t="n">
        <v>33.05</v>
      </c>
      <c r="K19" s="223" t="n">
        <v>33.05</v>
      </c>
      <c r="L19" s="223" t="n"/>
      <c r="M19" s="222" t="n"/>
      <c r="N19" s="212" t="inlineStr">
        <is>
          <t>通过建设乡味集市，在樱花节期间吸引当地农户经营摊位，增加其可支配收入。</t>
        </is>
      </c>
      <c r="O19" s="209" t="inlineStr">
        <is>
          <t>有利于提升人居环境，将推动集镇功能的提升，推动卫生条件的改善，推动环境治理，一定程度解决摊贩占道经营、环境卫生脏乱差等现象，实现集镇“规范有序”的目标。</t>
        </is>
      </c>
      <c r="P19" s="209" t="n">
        <v>2602</v>
      </c>
      <c r="Q19" s="210" t="inlineStr">
        <is>
          <t>否</t>
        </is>
      </c>
      <c r="R19" s="210" t="inlineStr">
        <is>
          <t>否</t>
        </is>
      </c>
      <c r="S19" s="210" t="inlineStr">
        <is>
          <t>否</t>
        </is>
      </c>
      <c r="T19" s="209" t="inlineStr">
        <is>
          <t>马龙区农业农村局</t>
        </is>
      </c>
      <c r="U19" s="209" t="inlineStr">
        <is>
          <t>通泉街道办事处</t>
        </is>
      </c>
      <c r="V19" s="209" t="inlineStr">
        <is>
          <t>是</t>
        </is>
      </c>
      <c r="W19" s="251" t="n">
        <v>46082</v>
      </c>
      <c r="X19" s="251" t="n">
        <v>46234</v>
      </c>
      <c r="Y19" s="209" t="n"/>
    </row>
    <row r="20" ht="409.5" customHeight="1" s="1">
      <c r="A20" s="209" t="n">
        <v>14</v>
      </c>
      <c r="B20" s="210" t="inlineStr">
        <is>
          <t>产业发展</t>
        </is>
      </c>
      <c r="C20" s="210" t="inlineStr">
        <is>
          <t>生产项目</t>
        </is>
      </c>
      <c r="D20" s="210" t="inlineStr">
        <is>
          <t>养殖业基地</t>
        </is>
      </c>
      <c r="E20" s="210" t="inlineStr">
        <is>
          <t>通泉街道昌隆铺社区林场居民小组深沟鸡林下养殖产业配套项目</t>
        </is>
      </c>
      <c r="F20" s="210" t="inlineStr">
        <is>
          <t>通泉街道</t>
        </is>
      </c>
      <c r="G20" s="210" t="inlineStr">
        <is>
          <t>昌隆铺社区</t>
        </is>
      </c>
      <c r="H20" s="210" t="inlineStr">
        <is>
          <t>新建</t>
        </is>
      </c>
      <c r="I20" s="213" t="inlineStr">
        <is>
          <t>一是投资50万元，利用村内闲置的空地，打造一个面积为1874.27平方米的农特产品交易中心，搭建2.4 米长三面全展柜式摊位18个，搭建6米长三面全展柜式摊位10个。用于交易林场苗族土鸡、土猪肉、土鸡蛋、桃子、野生菌等农特产品。
二是投资20万元，建设林下养鸡棚22间；平整场地1853平方米；做好场地配套设施（排水沟、遮雨棚）等。</t>
        </is>
      </c>
      <c r="J20" s="222" t="n">
        <v>70</v>
      </c>
      <c r="K20" s="222" t="n">
        <v>70</v>
      </c>
      <c r="L20" s="222" t="n"/>
      <c r="M20" s="222" t="n"/>
      <c r="N20" s="210" t="inlineStr">
        <is>
          <t>充分利用林场苗族村旁林下的空闲区域建成每户一格的林下鸡养殖地，一是解决散养土鸡乱跑乱飞和粪污乱排问题；二是给居民提供养殖场地，增加居民收入。</t>
        </is>
      </c>
      <c r="O20" s="210" t="inlineStr">
        <is>
          <t>一是每间鸡舍每年收取租金800元，共收取17600元，用于后续的维修管护和延链发展；二是采取“社区党总支+合作社+农户”的模式，由合作社在马龙城区搭建马龙记忆味道生活馆，以略高于市场的价格，统一向农户收购深沟鸡，再进行集中售卖，增加居民收入。22间鸡舍平均每间饲养鸡30只，每只价格大约180元，预估每户可获得年收入5400元，共计收入118800元（其中涉及脱贫户10户）</t>
        </is>
      </c>
      <c r="P20" s="209" t="n">
        <v>1030</v>
      </c>
      <c r="Q20" s="210" t="inlineStr">
        <is>
          <t>否</t>
        </is>
      </c>
      <c r="R20" s="210" t="inlineStr">
        <is>
          <t>否</t>
        </is>
      </c>
      <c r="S20" s="210" t="inlineStr">
        <is>
          <t>否</t>
        </is>
      </c>
      <c r="T20" s="209" t="inlineStr">
        <is>
          <t>马龙区农业农村局</t>
        </is>
      </c>
      <c r="U20" s="209" t="inlineStr">
        <is>
          <t>通泉街道办事处</t>
        </is>
      </c>
      <c r="V20" s="209" t="inlineStr">
        <is>
          <t>是</t>
        </is>
      </c>
      <c r="W20" s="251" t="n">
        <v>46082</v>
      </c>
      <c r="X20" s="251" t="n">
        <v>46234</v>
      </c>
      <c r="Y20" s="209" t="n"/>
    </row>
    <row r="21" ht="102" customHeight="1" s="1">
      <c r="A21" s="209" t="n">
        <v>15</v>
      </c>
      <c r="B21" s="210" t="inlineStr">
        <is>
          <t>产业发展</t>
        </is>
      </c>
      <c r="C21" s="210" t="inlineStr">
        <is>
          <t>加工流通项目</t>
        </is>
      </c>
      <c r="D21" s="210" t="inlineStr">
        <is>
          <t>市场建设和农村物流</t>
        </is>
      </c>
      <c r="E21" s="210" t="inlineStr">
        <is>
          <t>龙洞村老村委会蔬菜交易市场建设</t>
        </is>
      </c>
      <c r="F21" s="210" t="inlineStr">
        <is>
          <t>纳章镇</t>
        </is>
      </c>
      <c r="G21" s="210" t="inlineStr">
        <is>
          <t>龙洞</t>
        </is>
      </c>
      <c r="H21" s="210" t="inlineStr">
        <is>
          <t>新建</t>
        </is>
      </c>
      <c r="I21" s="213" t="inlineStr">
        <is>
          <t>1.新建产房1500平方，采用钢物架长75米宽20米。每平方米需600元，需要资金80万。
2.场地平整硬化长80米宽14米，需要混凝土224立方，按照每立方460元计算，共预计10万元。
3、道路扩建长260米宽5米，需要混凝土260立方，每立方460元，共预计10万元。</t>
        </is>
      </c>
      <c r="J21" s="223" t="n">
        <v>100</v>
      </c>
      <c r="K21" s="223" t="n">
        <v>100</v>
      </c>
      <c r="L21" s="223" t="n"/>
      <c r="M21" s="223" t="n"/>
      <c r="N21" s="164" t="inlineStr">
        <is>
          <t>通过建设蔬菜交易市场，吸引种植大户进驻，带动农户种植，调整农业生产结构，增加村民收入。建成后带动辖区内630户（其中脱贫户82户，“三类监测对象”5户）户均增收2000元以上，村集体收入年均增加5万元</t>
        </is>
      </c>
      <c r="O21" s="164" t="inlineStr">
        <is>
          <t>入股分红、土地流转、带动务工</t>
        </is>
      </c>
      <c r="P21" s="164" t="n">
        <v>2246</v>
      </c>
      <c r="Q21" s="164" t="inlineStr">
        <is>
          <t>否</t>
        </is>
      </c>
      <c r="R21" s="164" t="inlineStr">
        <is>
          <t>否</t>
        </is>
      </c>
      <c r="S21" s="164" t="inlineStr">
        <is>
          <t>否</t>
        </is>
      </c>
      <c r="T21" s="164" t="inlineStr">
        <is>
          <t>乡村振兴办</t>
        </is>
      </c>
      <c r="U21" s="164" t="inlineStr">
        <is>
          <t>纳章镇人民政府</t>
        </is>
      </c>
      <c r="V21" s="164" t="inlineStr">
        <is>
          <t>是</t>
        </is>
      </c>
      <c r="W21" s="252" t="n">
        <v>46174</v>
      </c>
      <c r="X21" s="252" t="n">
        <v>46357</v>
      </c>
      <c r="Y21" s="164" t="inlineStr">
        <is>
          <t>（前期准备、尽职调查等风控预案等）</t>
        </is>
      </c>
    </row>
    <row r="22" ht="76.5" customHeight="1" s="1">
      <c r="A22" s="209" t="n">
        <v>16</v>
      </c>
      <c r="B22" s="210" t="inlineStr">
        <is>
          <t>产业发展</t>
        </is>
      </c>
      <c r="C22" s="210" t="inlineStr">
        <is>
          <t>生产项目</t>
        </is>
      </c>
      <c r="D22" s="210" t="inlineStr">
        <is>
          <t>养殖业基地</t>
        </is>
      </c>
      <c r="E22" s="210" t="inlineStr">
        <is>
          <t>曲宗村委会肉鸡养殖厂建设</t>
        </is>
      </c>
      <c r="F22" s="210" t="inlineStr">
        <is>
          <t>纳章镇</t>
        </is>
      </c>
      <c r="G22" s="210" t="inlineStr">
        <is>
          <t>纳章镇曲宗村委会鲁泽村</t>
        </is>
      </c>
      <c r="H22" s="210" t="inlineStr">
        <is>
          <t>新建</t>
        </is>
      </c>
      <c r="I22" s="213" t="inlineStr">
        <is>
          <t>1.平整、批建场地13000平方米。2.新建养殖大棚10个5000余平方米（含配套设施）、场地硬化4200平方米。3.变压器增容为200伏安。4.安装配套管路PE50管500米、PE25管300米、蓄水水塔10立方米两座、锅炉2座。</t>
        </is>
      </c>
      <c r="J22" s="223" t="n">
        <v>60</v>
      </c>
      <c r="K22" s="223" t="n">
        <v>60</v>
      </c>
      <c r="L22" s="223" t="n"/>
      <c r="M22" s="223" t="n"/>
      <c r="N22" s="164" t="inlineStr">
        <is>
          <t>项目建成后产权归纳章镇人民政府，预计项目年收益率为6％，即3.6万元。带动辖区170户（其中脱贫户21户、监测对象户2户）户均增加收入4000元以上，村集体增加集体经济收入2万元。</t>
        </is>
      </c>
      <c r="O22" s="164" t="inlineStr">
        <is>
          <t>土地流转、带动务工、可增加集体经济收入5万余元。</t>
        </is>
      </c>
      <c r="P22" s="164" t="n">
        <v>1705</v>
      </c>
      <c r="Q22" s="164" t="inlineStr">
        <is>
          <t>否</t>
        </is>
      </c>
      <c r="R22" s="164" t="inlineStr">
        <is>
          <t>否</t>
        </is>
      </c>
      <c r="S22" s="164" t="inlineStr">
        <is>
          <t>否</t>
        </is>
      </c>
      <c r="T22" s="243" t="inlineStr">
        <is>
          <t>曲宗村民委员会</t>
        </is>
      </c>
      <c r="U22" s="164" t="inlineStr">
        <is>
          <t>纳章镇人民政府</t>
        </is>
      </c>
      <c r="V22" s="164" t="inlineStr">
        <is>
          <t>是</t>
        </is>
      </c>
      <c r="W22" s="252" t="n">
        <v>46236</v>
      </c>
      <c r="X22" s="252" t="n">
        <v>46358</v>
      </c>
      <c r="Y22" s="164" t="n"/>
    </row>
    <row r="23" ht="75.75" customHeight="1" s="1">
      <c r="A23" s="209" t="n">
        <v>17</v>
      </c>
      <c r="B23" s="210" t="inlineStr">
        <is>
          <t>产业发展</t>
        </is>
      </c>
      <c r="C23" s="210" t="inlineStr">
        <is>
          <t>生产项目</t>
        </is>
      </c>
      <c r="D23" s="210" t="inlineStr">
        <is>
          <t>养殖业基地</t>
        </is>
      </c>
      <c r="E23" s="210" t="inlineStr">
        <is>
          <t>曲宗村委会肉羊养殖厂建设</t>
        </is>
      </c>
      <c r="F23" s="210" t="inlineStr">
        <is>
          <t>纳章镇</t>
        </is>
      </c>
      <c r="G23" s="210" t="inlineStr">
        <is>
          <t>纳章镇曲宗村委会大曲宗村</t>
        </is>
      </c>
      <c r="H23" s="210" t="inlineStr">
        <is>
          <t>新建</t>
        </is>
      </c>
      <c r="I23" s="213" t="inlineStr">
        <is>
          <t>新建肉羊养殖圈舍（刚架棚）三栋共计750平方米，需资金75万元，配套设施：打机井一口及管路安装300米，需资金10万元；修路及硬化道路长300米、宽4米，需资金10万；增设变压器一台及线路安装300米，需资金10万元。</t>
        </is>
      </c>
      <c r="J23" s="223" t="n">
        <v>100</v>
      </c>
      <c r="K23" s="223" t="n">
        <v>100</v>
      </c>
      <c r="L23" s="220" t="n"/>
      <c r="M23" s="220" t="n"/>
      <c r="N23" s="164" t="inlineStr">
        <is>
          <t>通过项目建设，完善产业项目周边基础设施，强化曲宗村脱贫成效，巩固脱贫成果，有效的落实乡村振兴战略，为壮大村集体经济和实现村民持续增收提供良好的基础。预计项目年收益率为6％，即7.14万元。带动辖区270户1679人收益。</t>
        </is>
      </c>
      <c r="O23" s="164" t="inlineStr">
        <is>
          <t>土地流转、带动务工、增加集体经济收入</t>
        </is>
      </c>
      <c r="P23" s="164" t="n">
        <v>1679</v>
      </c>
      <c r="Q23" s="164" t="inlineStr">
        <is>
          <t>否</t>
        </is>
      </c>
      <c r="R23" s="164" t="inlineStr">
        <is>
          <t>否</t>
        </is>
      </c>
      <c r="S23" s="164" t="inlineStr">
        <is>
          <t>否</t>
        </is>
      </c>
      <c r="T23" s="243" t="inlineStr">
        <is>
          <t>曲宗村民委员会</t>
        </is>
      </c>
      <c r="U23" s="164" t="inlineStr">
        <is>
          <t>纳章镇人民政府</t>
        </is>
      </c>
      <c r="V23" s="164" t="inlineStr">
        <is>
          <t>是</t>
        </is>
      </c>
      <c r="W23" s="252" t="n">
        <v>46236</v>
      </c>
      <c r="X23" s="252" t="n">
        <v>46358</v>
      </c>
      <c r="Y23" s="207" t="n"/>
    </row>
    <row r="24" ht="150.75" customHeight="1" s="1">
      <c r="A24" s="209" t="n">
        <v>18</v>
      </c>
      <c r="B24" s="210" t="inlineStr">
        <is>
          <t>产业发展</t>
        </is>
      </c>
      <c r="C24" s="210" t="inlineStr">
        <is>
          <t>生产项目</t>
        </is>
      </c>
      <c r="D24" s="210" t="inlineStr">
        <is>
          <t>种植业基地</t>
        </is>
      </c>
      <c r="E24" s="210" t="inlineStr">
        <is>
          <t>竹园村蓝莓种植基地（一期）建设项目</t>
        </is>
      </c>
      <c r="F24" s="210" t="inlineStr">
        <is>
          <t>纳章镇</t>
        </is>
      </c>
      <c r="G24" s="210" t="inlineStr">
        <is>
          <t>竹园村</t>
        </is>
      </c>
      <c r="H24" s="210" t="inlineStr">
        <is>
          <t>新建</t>
        </is>
      </c>
      <c r="I24" s="213" t="inlineStr">
        <is>
          <t>1.建设140亩高4米钢结构连体钢结构大棚：采用国标热镀锌钢管作立柱和桁架，C30钢筋混凝土基础，顶部及侧墙覆盖15丝长寿无滴PO膜。檐高4米，内部空间开阔，配套电动卷膜通风、湿帘风机接口及预埋水电管线，为规模化种植提供现代化设施，20000元/亩，预计100万元。
2.水肥一体化喷淋设施，系统由水源、离心+网式二级过滤、智能水肥一体机、PVC/PE输配管网及滴灌带/微喷头组成9000元/亩，预计50万元。</t>
        </is>
      </c>
      <c r="J24" s="225" t="n">
        <v>150</v>
      </c>
      <c r="K24" s="225" t="n">
        <v>150</v>
      </c>
      <c r="L24" s="225" t="n"/>
      <c r="M24" s="225" t="n"/>
      <c r="N24" s="243" t="inlineStr">
        <is>
          <t>村委会以土地和设施设备入股，每亩每年收益4000元/亩，合计32万元。建成预计年收益14万元，带动521户1560人收益。</t>
        </is>
      </c>
      <c r="O24" s="243" t="inlineStr">
        <is>
          <t>1、带动农民务工，平均每天40人次，收入130元/人/天。2、农户土地流转1100元/亩，合计8.8万元元/年。</t>
        </is>
      </c>
      <c r="P24" s="243" t="n">
        <v>1560</v>
      </c>
      <c r="Q24" s="243" t="inlineStr">
        <is>
          <t>否</t>
        </is>
      </c>
      <c r="R24" s="243" t="inlineStr">
        <is>
          <t>否</t>
        </is>
      </c>
      <c r="S24" s="243" t="inlineStr">
        <is>
          <t>是</t>
        </is>
      </c>
      <c r="T24" s="243" t="inlineStr">
        <is>
          <t>竹园村民委员会</t>
        </is>
      </c>
      <c r="U24" s="164" t="inlineStr">
        <is>
          <t>纳章镇人民政府</t>
        </is>
      </c>
      <c r="V24" s="243" t="inlineStr">
        <is>
          <t>是</t>
        </is>
      </c>
      <c r="W24" s="253" t="n">
        <v>46368</v>
      </c>
      <c r="X24" s="253" t="n">
        <v>46478</v>
      </c>
      <c r="Y24" s="164" t="inlineStr">
        <is>
          <t>（前期准备、尽职调查等风控预案等）</t>
        </is>
      </c>
    </row>
    <row r="25" ht="164.25" customHeight="1" s="1">
      <c r="A25" s="209" t="n">
        <v>19</v>
      </c>
      <c r="B25" s="210" t="inlineStr">
        <is>
          <t>产业发展</t>
        </is>
      </c>
      <c r="C25" s="210" t="inlineStr">
        <is>
          <t>生产项目</t>
        </is>
      </c>
      <c r="D25" s="210" t="inlineStr">
        <is>
          <t>种植业基地</t>
        </is>
      </c>
      <c r="E25" s="210" t="inlineStr">
        <is>
          <t>竹园村林下羊肚菌种植</t>
        </is>
      </c>
      <c r="F25" s="210" t="inlineStr">
        <is>
          <t>纳章镇</t>
        </is>
      </c>
      <c r="G25" s="210" t="inlineStr">
        <is>
          <t>竹园村</t>
        </is>
      </c>
      <c r="H25" s="210" t="inlineStr">
        <is>
          <t>新建</t>
        </is>
      </c>
      <c r="I25" s="213" t="inlineStr">
        <is>
          <t>1. 林下食用菌种植场地（600亩）
：在600亩林地内，进行场地清理、规划，并铺设必要的生产便道。同时，准备菌棒摆放场地（如做畦、搭建简易支架等）。预计60万元（每亩1000元）。
2. 配套设施
电力：建设1台变压器，满足整个基地的用电需求。
水源：钻打1口深水井，为生产和生活提供可靠水源。
管理用房：修建1座120平方米的看守房，用于物资存放和人员看护。预计42万元。总计投资：102万元。</t>
        </is>
      </c>
      <c r="J25" s="226" t="n">
        <v>102</v>
      </c>
      <c r="K25" s="226" t="n">
        <v>100</v>
      </c>
      <c r="L25" s="226" t="n"/>
      <c r="M25" s="226" t="n">
        <v>2</v>
      </c>
      <c r="N25" s="243" t="inlineStr">
        <is>
          <t>村委会以土地和设施设备入股，每亩每年收益400元，合计24万元。带动503户1420人受益。</t>
        </is>
      </c>
      <c r="O25" s="243" t="inlineStr">
        <is>
          <t>1、带动农民务工，平均每天40人次，收入130元/人/天。2、农户土地流转100元/亩，合计60000元/年。</t>
        </is>
      </c>
      <c r="P25" s="243" t="n">
        <v>1420</v>
      </c>
      <c r="Q25" s="243" t="inlineStr">
        <is>
          <t>否</t>
        </is>
      </c>
      <c r="R25" s="243" t="inlineStr">
        <is>
          <t>否</t>
        </is>
      </c>
      <c r="S25" s="243" t="inlineStr">
        <is>
          <t>是</t>
        </is>
      </c>
      <c r="T25" s="243" t="inlineStr">
        <is>
          <t>竹园村民委员会</t>
        </is>
      </c>
      <c r="U25" s="164" t="inlineStr">
        <is>
          <t>纳章镇人民政府</t>
        </is>
      </c>
      <c r="V25" s="243" t="inlineStr">
        <is>
          <t>是</t>
        </is>
      </c>
      <c r="W25" s="253" t="n">
        <v>46204</v>
      </c>
      <c r="X25" s="253" t="n">
        <v>46296</v>
      </c>
      <c r="Y25" s="164" t="n"/>
    </row>
    <row r="26" ht="112.5" customHeight="1" s="1">
      <c r="A26" s="209" t="n">
        <v>20</v>
      </c>
      <c r="B26" s="210" t="inlineStr">
        <is>
          <t>肥猪养殖基地建设</t>
        </is>
      </c>
      <c r="C26" s="210" t="inlineStr">
        <is>
          <t>生猪养殖</t>
        </is>
      </c>
      <c r="D26" s="210" t="inlineStr">
        <is>
          <t>种植业基地</t>
        </is>
      </c>
      <c r="E26" s="210" t="inlineStr">
        <is>
          <t>竹园村委会伐马坡肥猪养殖基地建设项目</t>
        </is>
      </c>
      <c r="F26" s="210" t="inlineStr">
        <is>
          <t>纳章镇</t>
        </is>
      </c>
      <c r="G26" s="210" t="inlineStr">
        <is>
          <t>竹园村</t>
        </is>
      </c>
      <c r="H26" s="210" t="inlineStr">
        <is>
          <t>新建</t>
        </is>
      </c>
      <c r="I26" s="213" t="inlineStr">
        <is>
          <t>1.新建标准化2000头育肥猪车间1500平方米，采用轻钢结构或砖混墙体，屋顶为双坡式，预计投资80万元。
2.内部设防滑水泥地面、漏粪板、自动料线和饮水器，预计投资10万元。
3.配备负压通风与湿帘降温系统，并配套粪污收集管道，确保猪舍环境可控、清洁高效，预计投资10万元。</t>
        </is>
      </c>
      <c r="J26" s="222" t="n">
        <v>100</v>
      </c>
      <c r="K26" s="222" t="n">
        <v>100</v>
      </c>
      <c r="L26" s="222" t="n"/>
      <c r="M26" s="222" t="n"/>
      <c r="N26" s="209" t="inlineStr">
        <is>
          <t>村委会以土地和设施设备入股，年均出栏生猪可达2000头，预计村集体经济收益超过10万元，带动503户1420人受益。</t>
        </is>
      </c>
      <c r="O26" s="243" t="inlineStr">
        <is>
          <t>1、带动农民务工10人，增收1万元；2、农户土地流转30亩400元/亩，合计1.2万元/年。</t>
        </is>
      </c>
      <c r="P26" s="243" t="n">
        <v>1420</v>
      </c>
      <c r="Q26" s="243" t="inlineStr">
        <is>
          <t>否</t>
        </is>
      </c>
      <c r="R26" s="243" t="inlineStr">
        <is>
          <t>否</t>
        </is>
      </c>
      <c r="S26" s="209" t="inlineStr">
        <is>
          <t>否</t>
        </is>
      </c>
      <c r="T26" s="243" t="inlineStr">
        <is>
          <t>竹园村民委员会</t>
        </is>
      </c>
      <c r="U26" s="243" t="inlineStr">
        <is>
          <t>竹园村民委员会</t>
        </is>
      </c>
      <c r="V26" s="243" t="inlineStr">
        <is>
          <t>是</t>
        </is>
      </c>
      <c r="W26" s="248" t="n">
        <v>46235</v>
      </c>
      <c r="X26" s="248" t="n">
        <v>46357</v>
      </c>
      <c r="Y26" s="209" t="n"/>
    </row>
    <row r="27" ht="180.75" customHeight="1" s="1">
      <c r="A27" s="209" t="n">
        <v>21</v>
      </c>
      <c r="B27" s="210" t="inlineStr">
        <is>
          <t>纳章镇竹园村特色食用菌种植项目</t>
        </is>
      </c>
      <c r="C27" s="210" t="inlineStr">
        <is>
          <t>食用菌</t>
        </is>
      </c>
      <c r="D27" s="210" t="inlineStr">
        <is>
          <t>种植业基地</t>
        </is>
      </c>
      <c r="E27" s="210" t="inlineStr">
        <is>
          <t>纳章镇竹园村特色食用菌种植项目</t>
        </is>
      </c>
      <c r="F27" s="210" t="inlineStr">
        <is>
          <t>纳章镇</t>
        </is>
      </c>
      <c r="G27" s="210" t="inlineStr">
        <is>
          <t>竹园村</t>
        </is>
      </c>
      <c r="H27" s="210" t="inlineStr">
        <is>
          <t>新建</t>
        </is>
      </c>
      <c r="I27" s="221" t="inlineStr">
        <is>
          <t>1. 林下食用菌种植场地（600亩）。在600亩林地内，进行场地清理、规划，并铺设必要的生产便道。同时，准备菌棒摆放场地（如做畦、搭建简易支架等）。预计60万元（每亩1000元）。
2. 配套设施
电力：建设1台变压器，满足整个基地的用电需求。
水源：钻打1口深水井，为生产和生活提供可靠水源。
管理用房：修建1座120平方米的看守房，用于物资存放和人员看护。预计42万元。总计投资：102万元。</t>
        </is>
      </c>
      <c r="J27" s="222" t="n">
        <v>102</v>
      </c>
      <c r="K27" s="222" t="n">
        <v>100</v>
      </c>
      <c r="L27" s="222" t="n"/>
      <c r="M27" s="222" t="n">
        <v>2</v>
      </c>
      <c r="N27" s="243" t="inlineStr">
        <is>
          <t>村委会以土地和设施设备入股，每亩每年收益400元，合计24万元。带动503户1420人受益。</t>
        </is>
      </c>
      <c r="O27" s="243" t="inlineStr">
        <is>
          <t>1、带动农民务工，平均每天40人次，收入130元/人/天。2、农户土地流转100元/亩，合计60000元/年。</t>
        </is>
      </c>
      <c r="P27" s="243" t="n">
        <v>1420</v>
      </c>
      <c r="Q27" s="243" t="inlineStr">
        <is>
          <t>否</t>
        </is>
      </c>
      <c r="R27" s="243" t="inlineStr">
        <is>
          <t>否</t>
        </is>
      </c>
      <c r="S27" s="209" t="inlineStr">
        <is>
          <t>否</t>
        </is>
      </c>
      <c r="T27" s="243" t="inlineStr">
        <is>
          <t>竹园村民委员会</t>
        </is>
      </c>
      <c r="U27" s="243" t="inlineStr">
        <is>
          <t>竹园村民委员会</t>
        </is>
      </c>
      <c r="V27" s="243" t="inlineStr">
        <is>
          <t>是</t>
        </is>
      </c>
      <c r="W27" s="248" t="n">
        <v>46235</v>
      </c>
      <c r="X27" s="248" t="n">
        <v>46357</v>
      </c>
      <c r="Y27" s="209" t="inlineStr">
        <is>
          <t>竹园小学特色食用菌培育项目，主要是生产人工见手青等鲜菇，目前市场需求量巨大，另外企业负责方为本地羊肚菌种植企业，年经营收入1500万元左右，效益良好</t>
        </is>
      </c>
    </row>
    <row r="28" ht="74.25" customHeight="1" s="1">
      <c r="A28" s="209" t="n">
        <v>22</v>
      </c>
      <c r="B28" s="210" t="inlineStr">
        <is>
          <t>产业发展</t>
        </is>
      </c>
      <c r="C28" s="210" t="inlineStr">
        <is>
          <t>加工流通项目</t>
        </is>
      </c>
      <c r="D28" s="210" t="inlineStr">
        <is>
          <t>加工业</t>
        </is>
      </c>
      <c r="E28" s="210" t="inlineStr">
        <is>
          <t>方郎村小葱加工产业项目</t>
        </is>
      </c>
      <c r="F28" s="210" t="inlineStr">
        <is>
          <t>纳章镇</t>
        </is>
      </c>
      <c r="G28" s="210" t="inlineStr">
        <is>
          <t>方郎村委会方郎村</t>
        </is>
      </c>
      <c r="H28" s="210" t="inlineStr">
        <is>
          <t>新建</t>
        </is>
      </c>
      <c r="I28" s="213" t="inlineStr">
        <is>
          <t>1.投资70万元，用于800平方用钢材建设场房、房顶为复合瓦，分拣车间等项目；
2.投资12万元建设100平方制冰车间；
3.投资18万建设2条淋喷水洗葱生产线;</t>
        </is>
      </c>
      <c r="J28" s="223" t="n">
        <v>100</v>
      </c>
      <c r="K28" s="223" t="n">
        <v>100</v>
      </c>
      <c r="L28" s="223" t="n"/>
      <c r="M28" s="223" t="n"/>
      <c r="N28" s="208" t="inlineStr">
        <is>
          <t>通过建设小葱加工产业项目，带动周边群众就近就业，拓宽各族群众致富路。项目建成后产权归纳章镇人民政府，预计项目年收益率为6％，即6.72万元。带动辖区350户（其中脱贫户45户）户均增加收入5000元以上，村集体增加收入5万元以上。</t>
        </is>
      </c>
      <c r="O28" s="164" t="inlineStr">
        <is>
          <t>土地流转、带动务工就业</t>
        </is>
      </c>
      <c r="P28" s="164" t="n">
        <v>350</v>
      </c>
      <c r="Q28" s="164" t="inlineStr">
        <is>
          <t>否</t>
        </is>
      </c>
      <c r="R28" s="164" t="inlineStr">
        <is>
          <t>否</t>
        </is>
      </c>
      <c r="S28" s="164" t="inlineStr">
        <is>
          <t>否</t>
        </is>
      </c>
      <c r="T28" s="243" t="inlineStr">
        <is>
          <t>方郎村民委员会</t>
        </is>
      </c>
      <c r="U28" s="164" t="inlineStr">
        <is>
          <t>纳章镇人民政府</t>
        </is>
      </c>
      <c r="V28" s="164" t="inlineStr">
        <is>
          <t>是</t>
        </is>
      </c>
      <c r="W28" s="252" t="n">
        <v>46113</v>
      </c>
      <c r="X28" s="252" t="n">
        <v>46235</v>
      </c>
      <c r="Y28" s="164" t="n"/>
    </row>
    <row r="29" ht="229.5" customHeight="1" s="1">
      <c r="A29" s="209" t="n">
        <v>23</v>
      </c>
      <c r="B29" s="210" t="inlineStr">
        <is>
          <t>产业发展</t>
        </is>
      </c>
      <c r="C29" s="210" t="inlineStr">
        <is>
          <t>生产项目</t>
        </is>
      </c>
      <c r="D29" s="210" t="inlineStr">
        <is>
          <t>养殖业基地</t>
        </is>
      </c>
      <c r="E29" s="210" t="inlineStr">
        <is>
          <t>月望乡小海子民族团结进步示范村（养殖产业项目）</t>
        </is>
      </c>
      <c r="F29" s="210" t="inlineStr">
        <is>
          <t>月望乡</t>
        </is>
      </c>
      <c r="G29" s="210" t="inlineStr">
        <is>
          <t>小海子</t>
        </is>
      </c>
      <c r="H29" s="210" t="inlineStr">
        <is>
          <t>新建</t>
        </is>
      </c>
      <c r="I29" s="212" t="inlineStr">
        <is>
          <t>1.料线、水线建设及场地平整硬化场地10亩，预计投资15.1万元；（土地属于果园地）  2.仓库100平方米、材质水泥骨架，预计投资4.5万元；3.新建养鸡大棚5400㎡（6羽/平米，每批3.2万羽，每年3.5批次，年出栏量11万羽）；鸡棚内料线水线、其它设施设备预计140元/平米；预计投资4500平米*135元/平米=60.75万元；（符合防疫条件）；                                                                                                         
 4.防护栏500米、外围设施设备燃烧机10个、水塔15个，容量500公斤等预计投资3.2万元；                                                                                                                                                         5.场地内打机井、通电通水150米预计投资4万元；6.购置通风设备、电力设备等，预计投资10万； 7.两套管理用房及其配套设施建设60平方米预计投资7.5万元；           
合计投资约：105万元。</t>
        </is>
      </c>
      <c r="J29" s="222" t="n">
        <v>105</v>
      </c>
      <c r="K29" s="209" t="n">
        <v>105</v>
      </c>
      <c r="L29" s="222" t="n"/>
      <c r="M29" s="222" t="n"/>
      <c r="N29" s="212" t="inlineStr">
        <is>
          <t>通过建设养鸡大棚5400平方米，以铸牢中华民族共同体意识为主线，积极融入新发展格局，坚持“富口袋”与“富脑袋”并重，赋予所有改革发展以“三个意义”，支持民族地区产业发展，增强民族地区发展内生动力，助力加快各民族共同走向社会主义现代化步伐。“项目建成后产权归小海子村委会，预计年化收益率为7%，216户824人，预计将带动双堆村已脱贫户7户28人，监测1户4人户均增加收入5000元，村集体年收入10万元。</t>
        </is>
      </c>
      <c r="O29" s="209" t="inlineStr">
        <is>
          <t>带动务工就业、发展生产</t>
        </is>
      </c>
      <c r="P29" s="209" t="inlineStr">
        <is>
          <t>824人</t>
        </is>
      </c>
      <c r="Q29" s="209" t="inlineStr">
        <is>
          <t>否</t>
        </is>
      </c>
      <c r="R29" s="209" t="inlineStr">
        <is>
          <t>否</t>
        </is>
      </c>
      <c r="S29" s="209" t="inlineStr">
        <is>
          <t>否</t>
        </is>
      </c>
      <c r="T29" s="209" t="inlineStr">
        <is>
          <t>马龙区民族宗教事务局</t>
        </is>
      </c>
      <c r="U29" s="209" t="inlineStr">
        <is>
          <t>月望乡</t>
        </is>
      </c>
      <c r="V29" s="209" t="inlineStr">
        <is>
          <t>是</t>
        </is>
      </c>
      <c r="W29" s="254" t="n">
        <v>46082</v>
      </c>
      <c r="X29" s="254" t="n">
        <v>46266</v>
      </c>
      <c r="Y29" s="209" t="n"/>
    </row>
    <row r="30" ht="255" customHeight="1" s="1">
      <c r="A30" s="209" t="n">
        <v>24</v>
      </c>
      <c r="B30" s="210" t="inlineStr">
        <is>
          <t>产业项目</t>
        </is>
      </c>
      <c r="C30" s="210" t="inlineStr">
        <is>
          <t>生产项目</t>
        </is>
      </c>
      <c r="D30" s="210" t="inlineStr">
        <is>
          <t>种植业基地</t>
        </is>
      </c>
      <c r="E30" s="210" t="inlineStr">
        <is>
          <t>大天生坝村民族团结示范项目</t>
        </is>
      </c>
      <c r="F30" s="210" t="inlineStr">
        <is>
          <t>纳章镇</t>
        </is>
      </c>
      <c r="G30" s="210" t="inlineStr">
        <is>
          <t>龙洞村委会</t>
        </is>
      </c>
      <c r="H30" s="210" t="inlineStr">
        <is>
          <t>新建</t>
        </is>
      </c>
      <c r="I30" s="213" t="inlineStr">
        <is>
          <t>投资101万元新建蔬菜种植大棚60个占地共计20000平方米，大棚跨度4.5米，高2.8米，水泥架间距1米，压膜槽为1.4kg\6米规格，薄膜采用昆明玉蝶6丝，采用PE75管，分管40管，10kg压力。含自动喷灌系统一套及开棚沟0.2米*0.3米；大棚建造材料为水泥架4600架*98元=450800元、长寿膜按60个大棚（每个大棚51公斤长寿膜，每斤长寿膜13元）合计资金4万元；大棚内部铺设PE90型号管道1500米*23元=48000元；PE63型号管道1500米*20=40000元；PE50型号管道2000米*18=36000元。场地平整及机耕，尺寸按45*每亩666.67个平方=30000.15平方米*3.5元造价=105000元，棚内新增人字架480架*140元=67200元。开挖沟渠1500米*15元=22500元，架设动力电7万元，修复生产道路长1700米*宽3米（垫土夹石）*每平方20元=102000元，建临时管理房35平方米*530元每平方米=18550元。</t>
        </is>
      </c>
      <c r="J30" s="222" t="n">
        <v>101</v>
      </c>
      <c r="K30" s="209" t="n">
        <v>101</v>
      </c>
      <c r="L30" s="222" t="n"/>
      <c r="M30" s="222" t="n"/>
      <c r="N30" s="212" t="inlineStr">
        <is>
          <t>通过建设蔬菜种植项目，为各族群众提供务工岗位、增加收入。项目建成后产权归纳章镇人民政府，预计项目年收益率为6％，即7.92万元。带动辖区54户（其中脱贫户3户、监测对象1户）户均增加收入1000元以上，村集体增加收入4万元以上。</t>
        </is>
      </c>
      <c r="O30" s="209" t="inlineStr">
        <is>
          <t>土地流转、带动务工就业</t>
        </is>
      </c>
      <c r="P30" s="209" t="inlineStr">
        <is>
          <t>216人</t>
        </is>
      </c>
      <c r="Q30" s="209" t="inlineStr">
        <is>
          <t>否</t>
        </is>
      </c>
      <c r="R30" s="209" t="inlineStr">
        <is>
          <t>否</t>
        </is>
      </c>
      <c r="S30" s="209" t="inlineStr">
        <is>
          <t>否</t>
        </is>
      </c>
      <c r="T30" s="209" t="inlineStr">
        <is>
          <t>马龙区民族宗教事务局</t>
        </is>
      </c>
      <c r="U30" s="209" t="inlineStr">
        <is>
          <t>纳章镇人民政府</t>
        </is>
      </c>
      <c r="V30" s="209" t="inlineStr">
        <is>
          <t>是</t>
        </is>
      </c>
      <c r="W30" s="248" t="n">
        <v>46082</v>
      </c>
      <c r="X30" s="248" t="n">
        <v>46266</v>
      </c>
      <c r="Y30" s="209" t="n"/>
    </row>
    <row r="31" ht="293.25" customHeight="1" s="1">
      <c r="A31" s="209" t="n">
        <v>25</v>
      </c>
      <c r="B31" s="210" t="inlineStr">
        <is>
          <t>产业发展</t>
        </is>
      </c>
      <c r="C31" s="210" t="inlineStr">
        <is>
          <t>加工流通项目</t>
        </is>
      </c>
      <c r="D31" s="210" t="inlineStr">
        <is>
          <t>农产品仓储保鲜冷链基础设施建设</t>
        </is>
      </c>
      <c r="E31" s="210" t="inlineStr">
        <is>
          <t>王家庄街道直田小组民族团结进步示范村</t>
        </is>
      </c>
      <c r="F31" s="210" t="inlineStr">
        <is>
          <t>王家庄街道</t>
        </is>
      </c>
      <c r="G31" s="210" t="inlineStr">
        <is>
          <t>庄郎社区</t>
        </is>
      </c>
      <c r="H31" s="210" t="inlineStr">
        <is>
          <t>新建</t>
        </is>
      </c>
      <c r="I31" s="213" t="inlineStr">
        <is>
          <t>一、新建冷库一个:材质为挤塑板+混凝土结构。
其中，
1.预冷间60平方米，每平方米834元，预计需要5万，安装压缩机一组2.8万，冷风机一组1.2万，预计4万元，共计9万元；
2.真空杀菌间50平方米，每平方米840元，预计需要4.2万，安装压缩机一组2.8万，冷风机一组1万，真空机一套9.2万，紫外线杀菌系统6万，流水线操作台2套2.8万，共计26万；
3.恒温分拣间120平方米，每平方米1000平方米，预计需要12万元，安装压缩机一组3.5万，冷风机一组2.5万，共计18万；
4.保鲜储藏间约80平方米，每平方米937.5万元，预计需要7.5万，安装压缩机一组3万，冷风机一组1.5万，共计12万。
二、产业配套设施。
其中，1.村道硬化：长度380米宽5米厚度25公分，每方240元，预计12万；
2.水沟混凝土（C20）浇筑1000立方米，每方250，预计需要25万元。</t>
        </is>
      </c>
      <c r="J31" s="222" t="n">
        <v>102</v>
      </c>
      <c r="K31" s="222" t="n"/>
      <c r="L31" s="209" t="n">
        <v>82</v>
      </c>
      <c r="M31" s="229" t="n">
        <v>20</v>
      </c>
      <c r="N31" s="212" t="inlineStr">
        <is>
          <t>通过建设冷库建设有助于提升辖区内农产品产地冷藏保鲜能力、农产品商品化处理、错季销售及溢价能力、降低鲜活农产品损腐率，有利于增加收益，为各族群众创造就业岗位，带动各民族群众共同团结奋斗，共同繁荣发展。项目建成后产权归庄郎社区，预计项目年收益率为5%，即9万。覆盖辖区内农户581户2058人，预计将带动脱贫户21户63人，“三类监测对象”2户6人，户均增加收入300元，实现村集体经济收入5万元。</t>
        </is>
      </c>
      <c r="O31" s="209" t="inlineStr">
        <is>
          <t>带动就业、发展生产</t>
        </is>
      </c>
      <c r="P31" s="209" t="inlineStr">
        <is>
          <t>63人</t>
        </is>
      </c>
      <c r="Q31" s="209" t="inlineStr">
        <is>
          <t>否</t>
        </is>
      </c>
      <c r="R31" s="209" t="inlineStr">
        <is>
          <t>否</t>
        </is>
      </c>
      <c r="S31" s="209" t="inlineStr">
        <is>
          <t>否</t>
        </is>
      </c>
      <c r="T31" s="209" t="inlineStr">
        <is>
          <t>马龙区民族宗教事务局</t>
        </is>
      </c>
      <c r="U31" s="209" t="inlineStr">
        <is>
          <t>王家庄街道办事处</t>
        </is>
      </c>
      <c r="V31" s="229" t="inlineStr">
        <is>
          <t>是</t>
        </is>
      </c>
      <c r="W31" s="254" t="n">
        <v>46082</v>
      </c>
      <c r="X31" s="255" t="n">
        <v>46266</v>
      </c>
      <c r="Y31" s="229" t="n"/>
    </row>
    <row r="32" ht="123" customHeight="1" s="1">
      <c r="A32" s="209" t="n">
        <v>26</v>
      </c>
      <c r="B32" s="210" t="inlineStr">
        <is>
          <t>产业项目</t>
        </is>
      </c>
      <c r="C32" s="210" t="inlineStr">
        <is>
          <t>加工流通项目</t>
        </is>
      </c>
      <c r="D32" s="210" t="inlineStr">
        <is>
          <t>农产品仓储保鲜冷链基础设施建设</t>
        </is>
      </c>
      <c r="E32" s="210" t="inlineStr">
        <is>
          <t>麻衣冷库扩建项目</t>
        </is>
      </c>
      <c r="F32" s="210" t="inlineStr">
        <is>
          <t>马过河镇</t>
        </is>
      </c>
      <c r="G32" s="210" t="inlineStr">
        <is>
          <t>麻衣村委会</t>
        </is>
      </c>
      <c r="H32" s="210" t="inlineStr">
        <is>
          <t>扩建</t>
        </is>
      </c>
      <c r="I32" s="213" t="inlineStr">
        <is>
          <t>在2024年建设的麻衣冷库基础上再扩建2座冷库（含分拣）及制冷设备购置。冷库（含分拣）规划占地798平方米(包含机房建造，卸货平台，地面硬化、库体装配等)，总库容2250立方米（长25米、宽15米、高6米）；冷库土建工程部分186万元、冷库安装工程2.8万元、专业设备及二次安装工程77万元。</t>
        </is>
      </c>
      <c r="J32" s="223" t="n">
        <v>265.8</v>
      </c>
      <c r="K32" s="164" t="n">
        <v>50</v>
      </c>
      <c r="L32" s="164" t="n">
        <v>200</v>
      </c>
      <c r="M32" s="164" t="n">
        <v>15.8</v>
      </c>
      <c r="N32" s="208" t="inlineStr">
        <is>
          <t>通过扩建麻衣冷库2座，与之前已经建成的冷库形成规模集群效应，逐步完善马过河镇农产品冷链基础设施，提高农产品附加值。预计综合年收益20余万元，进一步壮大村集体经济。以党组织为主体，合作社或企业为依托，发动群众参与冷库经营，建成后，何家村、车章、麻衣的6000余亩蔬菜基地都可到麻衣冷库储存，可吸纳100余人就近务工，人均年增收1万余元。</t>
        </is>
      </c>
      <c r="O32" s="164" t="inlineStr">
        <is>
          <t>入股分红、土地流转、带动务工就业等</t>
        </is>
      </c>
      <c r="P32" s="164" t="n">
        <v>100</v>
      </c>
      <c r="Q32" s="164" t="inlineStr">
        <is>
          <t>否</t>
        </is>
      </c>
      <c r="R32" s="164" t="inlineStr">
        <is>
          <t>否</t>
        </is>
      </c>
      <c r="S32" s="164" t="n"/>
      <c r="T32" s="210" t="inlineStr">
        <is>
          <t>区农业农村局</t>
        </is>
      </c>
      <c r="U32" s="164" t="inlineStr">
        <is>
          <t>马过河镇人民政府</t>
        </is>
      </c>
      <c r="V32" s="164" t="inlineStr">
        <is>
          <t>是</t>
        </is>
      </c>
      <c r="W32" s="252" t="n">
        <v>46082</v>
      </c>
      <c r="X32" s="252" t="n">
        <v>46266</v>
      </c>
      <c r="Y32" s="209" t="n"/>
    </row>
    <row r="33" ht="409.5" customHeight="1" s="1">
      <c r="A33" s="209" t="n">
        <v>27</v>
      </c>
      <c r="B33" s="625" t="inlineStr">
        <is>
          <t>产业发展</t>
        </is>
      </c>
      <c r="C33" s="212" t="inlineStr">
        <is>
          <t>生产项目</t>
        </is>
      </c>
      <c r="D33" s="212" t="inlineStr">
        <is>
          <t>休闲农业与乡村旅游</t>
        </is>
      </c>
      <c r="E33" s="164" t="inlineStr">
        <is>
          <t>张安屯街道“供销旧时光·张安屯粮仓”农旅融合建设项目</t>
        </is>
      </c>
      <c r="F33" s="625" t="inlineStr">
        <is>
          <t>张安屯街道</t>
        </is>
      </c>
      <c r="G33" s="212" t="inlineStr">
        <is>
          <t>沿口粮店</t>
        </is>
      </c>
      <c r="H33" s="209" t="inlineStr">
        <is>
          <t>新建</t>
        </is>
      </c>
      <c r="I33" s="227" t="inlineStr">
        <is>
          <t>1.用原有田埂建设稻田步道800米（环线+支线）按375元/米，需投资30万元；
2.2亩智慧农田建设，按1万元/亩，需投资2万元
3.农耕体验区4亩，按0.5万元/亩，需投资2万元；
4.粮食储备体验区45万元：
①粮仓建设8万元：热浸镀锌钢板5吨粮仓2个，3万元/个，需投资6万元，附属2万元（移动式通风设备1套0.5万元；测温测湿设备0.3万元；密封配件及防雷装置0.2万元；装卸工具1套1万元）。
②80平米碾米房建设20万元（场地建设，2000元/平米，需投资16万元；组合碾米设备1套3万元、包装设备1台0.5万元、其他附属设施0.5万元）。
5.基础设施建设73.05万元，毛石挡墙支砌450立方，按390元/立方，需投资17.55万元。砖砌体（青砖）挡墙380立方，按550元/立方，需投资20.9万元。场地清理及平整800平米，按350元/平米，需投资28万元。C30道路硬化550平米，按120元/平米，需投资6.6万元。
6.其他辅助配套50万元，公厕1座（6坑位）按10万元/座，需投资10万元。消防栓（含配套）2个，按1.2万元/个，需投资2.4万元。50立方应急及消防取水池1个（含配套官网），需投资8万元。管网建设600米，按100元/米，需投资6万元。SCB系列三相干式变压器1台20万元。电路1800米，按25元/米，需投资4.5万元)</t>
        </is>
      </c>
      <c r="J33" s="228" t="n">
        <v>202</v>
      </c>
      <c r="K33" s="229" t="n"/>
      <c r="L33" s="230" t="n">
        <v>180</v>
      </c>
      <c r="M33" s="229" t="n">
        <v>22</v>
      </c>
      <c r="N33" s="212" t="inlineStr">
        <is>
          <t>该项目盘活老粮站闲置资产，深挖供销文化内涵，推动农文旅融合。既为张安屯大米、稻鱼等农特产品搭建展销平台，拓宽村民增收渠道，又打造特色文旅地标，传承乡土记忆。同时丰富旅居业态，助力“山水乡愁旅居带”建设，为乡村振兴注入文化与经济双重动能。</t>
        </is>
      </c>
      <c r="O33" s="212" t="inlineStr">
        <is>
          <t>1. 就近务工稳增收：项目运营需大量人力，优先吸纳村民从事粮仓运维、民宿服务、农耕体验引导等工作，让村民实现家门口就业。
2 业态联动促创业：项目带动配套业态发展，引导村民自主经营小吃摊、农家餐馆等，还助力本地稻鱼、大米等农特产品通过项目场景展销，拓宽销售渠道。
3. 技能赋能强能力：企业与村集体会开展种养技术、经营服务等培训，提升村民从业与创业能力，为其持续增收提供支撑</t>
        </is>
      </c>
      <c r="P33" s="209" t="inlineStr">
        <is>
          <t>320户1300人</t>
        </is>
      </c>
      <c r="Q33" s="209" t="inlineStr">
        <is>
          <t>否</t>
        </is>
      </c>
      <c r="R33" s="209" t="inlineStr">
        <is>
          <t>否</t>
        </is>
      </c>
      <c r="S33" s="209" t="inlineStr">
        <is>
          <t>否</t>
        </is>
      </c>
      <c r="T33" s="209" t="inlineStr">
        <is>
          <t>区农业农村局</t>
        </is>
      </c>
      <c r="U33" s="209" t="inlineStr">
        <is>
          <t>张安屯街道</t>
        </is>
      </c>
      <c r="V33" s="209" t="inlineStr">
        <is>
          <t>是</t>
        </is>
      </c>
      <c r="W33" s="248" t="n">
        <v>46084</v>
      </c>
      <c r="X33" s="248" t="n">
        <v>46359</v>
      </c>
      <c r="Y33" s="212" t="n"/>
    </row>
    <row r="34">
      <c r="A34" s="213" t="inlineStr">
        <is>
          <t>二、就业项目小计</t>
        </is>
      </c>
      <c r="B34" s="7" t="n"/>
      <c r="C34" s="7" t="n"/>
      <c r="D34" s="7" t="n"/>
      <c r="E34" s="7" t="n"/>
      <c r="F34" s="7" t="n"/>
      <c r="G34" s="7" t="n"/>
      <c r="H34" s="7" t="n"/>
      <c r="I34" s="22" t="n"/>
      <c r="J34" s="220">
        <f>SUM(J35:J38)</f>
        <v/>
      </c>
      <c r="K34" s="220">
        <f>SUM(K35:K38)</f>
        <v/>
      </c>
      <c r="L34" s="220">
        <f>SUM(L35:L38)</f>
        <v/>
      </c>
      <c r="M34" s="220">
        <f>SUM(M35:M38)</f>
        <v/>
      </c>
      <c r="N34" s="207" t="n"/>
      <c r="O34" s="7" t="n"/>
      <c r="P34" s="7" t="n"/>
      <c r="Q34" s="7" t="n"/>
      <c r="R34" s="7" t="n"/>
      <c r="S34" s="7" t="n"/>
      <c r="T34" s="7" t="n"/>
      <c r="U34" s="7" t="n"/>
      <c r="V34" s="7" t="n"/>
      <c r="W34" s="7" t="n"/>
      <c r="X34" s="7" t="n"/>
      <c r="Y34" s="22" t="n"/>
    </row>
    <row r="35" ht="37.5" customHeight="1" s="1">
      <c r="A35" s="210" t="n">
        <v>28</v>
      </c>
      <c r="B35" s="210" t="inlineStr">
        <is>
          <t>就业项目</t>
        </is>
      </c>
      <c r="C35" s="210" t="inlineStr">
        <is>
          <t>务工补助</t>
        </is>
      </c>
      <c r="D35" s="210" t="inlineStr">
        <is>
          <t>交通费补助</t>
        </is>
      </c>
      <c r="E35" s="210" t="inlineStr">
        <is>
          <t>省外务工一次性往返交通补助</t>
        </is>
      </c>
      <c r="F35" s="210" t="inlineStr">
        <is>
          <t>全区</t>
        </is>
      </c>
      <c r="G35" s="210" t="n"/>
      <c r="H35" s="210" t="inlineStr">
        <is>
          <t>新建</t>
        </is>
      </c>
      <c r="I35" s="213" t="inlineStr">
        <is>
          <t>2026年省外务工往返一次性交通补助，涵盖2026年“雨露计划+”外出稳定就业3个月的跨省一次性交通补助。</t>
        </is>
      </c>
      <c r="J35" s="231" t="n">
        <v>30</v>
      </c>
      <c r="K35" s="231" t="n">
        <v>30</v>
      </c>
      <c r="L35" s="232" t="n"/>
      <c r="M35" s="232" t="n"/>
      <c r="N35" s="231" t="inlineStr">
        <is>
          <t>覆盖脱贫人口1600人。</t>
        </is>
      </c>
      <c r="O35" s="231" t="inlineStr">
        <is>
          <t>就业务工</t>
        </is>
      </c>
      <c r="P35" s="231" t="inlineStr">
        <is>
          <t>1600人</t>
        </is>
      </c>
      <c r="Q35" s="231" t="inlineStr">
        <is>
          <t>是</t>
        </is>
      </c>
      <c r="R35" s="231" t="inlineStr">
        <is>
          <t>否</t>
        </is>
      </c>
      <c r="S35" s="231" t="inlineStr">
        <is>
          <t>是</t>
        </is>
      </c>
      <c r="T35" s="231" t="inlineStr">
        <is>
          <t>区人社局</t>
        </is>
      </c>
      <c r="U35" s="231" t="inlineStr">
        <is>
          <t>区人社局</t>
        </is>
      </c>
      <c r="V35" s="231" t="inlineStr">
        <is>
          <t>是</t>
        </is>
      </c>
      <c r="W35" s="256" t="n">
        <v>46143</v>
      </c>
      <c r="X35" s="256" t="n">
        <v>46296</v>
      </c>
      <c r="Y35" s="259" t="n"/>
    </row>
    <row r="36" ht="60" customHeight="1" s="1">
      <c r="A36" s="210" t="n">
        <v>29</v>
      </c>
      <c r="B36" s="210" t="inlineStr">
        <is>
          <t>就业项目</t>
        </is>
      </c>
      <c r="C36" s="210" t="inlineStr">
        <is>
          <t>就业</t>
        </is>
      </c>
      <c r="D36" s="210" t="inlineStr">
        <is>
          <t>技能培训</t>
        </is>
      </c>
      <c r="E36" s="210" t="inlineStr">
        <is>
          <t>脱贫人口技能培训奖补</t>
        </is>
      </c>
      <c r="F36" s="210" t="inlineStr">
        <is>
          <t>全区</t>
        </is>
      </c>
      <c r="G36" s="210" t="n"/>
      <c r="H36" s="210" t="inlineStr">
        <is>
          <t>新建</t>
        </is>
      </c>
      <c r="I36" s="213" t="inlineStr">
        <is>
          <t>计划培训脱贫劳动力3000人次，开展补贴性技能400人次，工种涵盖通用职业素质、种养殖、焊工等类别。</t>
        </is>
      </c>
      <c r="J36" s="232" t="n">
        <v>5</v>
      </c>
      <c r="K36" s="232" t="n"/>
      <c r="L36" s="232" t="n">
        <v>5</v>
      </c>
      <c r="M36" s="232" t="n"/>
      <c r="N36" s="231" t="inlineStr">
        <is>
          <t>通过广泛开展培训意愿调查、确定培训工种，招投标选取优势培训项目，开展项目制、订单式培训，使有培训意愿的脱贫劳动力全部纳入技能培训，掌握一门实用技术，增加就业能力和水平。</t>
        </is>
      </c>
      <c r="O36" s="231" t="inlineStr">
        <is>
          <t>就业务工</t>
        </is>
      </c>
      <c r="P36" s="231" t="inlineStr">
        <is>
          <t>3000人</t>
        </is>
      </c>
      <c r="Q36" s="231" t="inlineStr">
        <is>
          <t>是</t>
        </is>
      </c>
      <c r="R36" s="231" t="inlineStr">
        <is>
          <t>否</t>
        </is>
      </c>
      <c r="S36" s="231" t="inlineStr">
        <is>
          <t>否</t>
        </is>
      </c>
      <c r="T36" s="231" t="inlineStr">
        <is>
          <t>区人社局</t>
        </is>
      </c>
      <c r="U36" s="231" t="inlineStr">
        <is>
          <t>区人社局</t>
        </is>
      </c>
      <c r="V36" s="231" t="n"/>
      <c r="W36" s="256" t="n">
        <v>46143</v>
      </c>
      <c r="X36" s="256" t="n">
        <v>46296</v>
      </c>
      <c r="Y36" s="231" t="n"/>
    </row>
    <row r="37" ht="60" customHeight="1" s="1">
      <c r="A37" s="210" t="n">
        <v>30</v>
      </c>
      <c r="B37" s="210" t="inlineStr">
        <is>
          <t>就业项目</t>
        </is>
      </c>
      <c r="C37" s="210" t="inlineStr">
        <is>
          <t>公益性岗位</t>
        </is>
      </c>
      <c r="D37" s="210" t="inlineStr">
        <is>
          <t>公益性岗位</t>
        </is>
      </c>
      <c r="E37" s="210" t="inlineStr">
        <is>
          <t>马龙区乡村公益性岗位项目</t>
        </is>
      </c>
      <c r="F37" s="210" t="inlineStr">
        <is>
          <t>全区</t>
        </is>
      </c>
      <c r="G37" s="210" t="n"/>
      <c r="H37" s="210" t="inlineStr">
        <is>
          <t>新建</t>
        </is>
      </c>
      <c r="I37" s="221" t="inlineStr">
        <is>
          <t>2026年计划开发安置乡村公益性岗位470人，协议服务时间为1年，按照每人每月发放800岗位补贴，全年需451.2万元，缺口资金50万元。</t>
        </is>
      </c>
      <c r="J37" s="232" t="n">
        <v>50</v>
      </c>
      <c r="K37" s="232" t="n"/>
      <c r="L37" s="232" t="n">
        <v>50</v>
      </c>
      <c r="M37" s="232" t="n"/>
      <c r="N37" s="231" t="inlineStr">
        <is>
          <t>通过开发安置乡村公益性岗位，为无法外出、无业可扶、大龄或残疾劳动力等重点群体提供就近就地安置岗位，发挥就业兜底帮扶效能，同时为乡村保洁、护路、村容村貌治理等工作，提供人力支持。</t>
        </is>
      </c>
      <c r="O37" s="231" t="inlineStr">
        <is>
          <t>提供就地就近安置安置岗位</t>
        </is>
      </c>
      <c r="P37" s="231" t="inlineStr">
        <is>
          <t>470人</t>
        </is>
      </c>
      <c r="Q37" s="231" t="inlineStr">
        <is>
          <t>是</t>
        </is>
      </c>
      <c r="R37" s="231" t="inlineStr">
        <is>
          <t>否</t>
        </is>
      </c>
      <c r="S37" s="231" t="inlineStr">
        <is>
          <t>否</t>
        </is>
      </c>
      <c r="T37" s="231" t="inlineStr">
        <is>
          <t>区人社局</t>
        </is>
      </c>
      <c r="U37" s="231" t="inlineStr">
        <is>
          <t>区人社局</t>
        </is>
      </c>
      <c r="V37" s="231" t="n"/>
      <c r="W37" s="256" t="n">
        <v>46143</v>
      </c>
      <c r="X37" s="256" t="n">
        <v>46296</v>
      </c>
      <c r="Y37" s="231" t="n"/>
    </row>
    <row r="38" ht="38.25" customHeight="1" s="1">
      <c r="A38" s="210" t="n">
        <v>31</v>
      </c>
      <c r="B38" s="210" t="inlineStr">
        <is>
          <t>就业项目</t>
        </is>
      </c>
      <c r="C38" s="210" t="inlineStr">
        <is>
          <t>务工补助</t>
        </is>
      </c>
      <c r="D38" s="210" t="inlineStr">
        <is>
          <t>交通费补助</t>
        </is>
      </c>
      <c r="E38" s="210" t="inlineStr">
        <is>
          <t>市外省内务工一次性往返交通补助</t>
        </is>
      </c>
      <c r="F38" s="210" t="inlineStr">
        <is>
          <t>全区</t>
        </is>
      </c>
      <c r="G38" s="210" t="n"/>
      <c r="H38" s="210" t="inlineStr">
        <is>
          <t>新建</t>
        </is>
      </c>
      <c r="I38" s="213" t="inlineStr">
        <is>
          <t>2026年市外省内务工往返一次性交通补助，连续务工3个月以上的，每人不超过500元。</t>
        </is>
      </c>
      <c r="J38" s="232" t="n">
        <v>20</v>
      </c>
      <c r="K38" s="232" t="n"/>
      <c r="L38" s="232" t="n">
        <v>20</v>
      </c>
      <c r="M38" s="232" t="n"/>
      <c r="N38" s="231" t="inlineStr">
        <is>
          <t>覆盖脱贫人口2000人。</t>
        </is>
      </c>
      <c r="O38" s="231" t="inlineStr">
        <is>
          <t>就业务工</t>
        </is>
      </c>
      <c r="P38" s="231" t="inlineStr">
        <is>
          <t>2000人</t>
        </is>
      </c>
      <c r="Q38" s="231" t="inlineStr">
        <is>
          <t>是</t>
        </is>
      </c>
      <c r="R38" s="231" t="inlineStr">
        <is>
          <t>否</t>
        </is>
      </c>
      <c r="S38" s="231" t="inlineStr">
        <is>
          <t>是</t>
        </is>
      </c>
      <c r="T38" s="231" t="inlineStr">
        <is>
          <t>区人社局</t>
        </is>
      </c>
      <c r="U38" s="231" t="inlineStr">
        <is>
          <t>区人社局</t>
        </is>
      </c>
      <c r="V38" s="231" t="inlineStr">
        <is>
          <t>是</t>
        </is>
      </c>
      <c r="W38" s="256" t="n">
        <v>46266</v>
      </c>
      <c r="X38" s="256" t="n">
        <v>46327</v>
      </c>
      <c r="Y38" s="259" t="n"/>
    </row>
    <row r="39">
      <c r="A39" s="213" t="inlineStr">
        <is>
          <t>三、乡村建设行动项目小计</t>
        </is>
      </c>
      <c r="B39" s="7" t="n"/>
      <c r="C39" s="7" t="n"/>
      <c r="D39" s="7" t="n"/>
      <c r="E39" s="7" t="n"/>
      <c r="F39" s="7" t="n"/>
      <c r="G39" s="7" t="n"/>
      <c r="H39" s="7" t="n"/>
      <c r="I39" s="22" t="n"/>
      <c r="J39" s="223">
        <f>SUM(J40:J73)</f>
        <v/>
      </c>
      <c r="K39" s="223">
        <f>SUM(K40:K73)</f>
        <v/>
      </c>
      <c r="L39" s="223">
        <f>SUM(L40:L73)</f>
        <v/>
      </c>
      <c r="M39" s="223">
        <f>SUM(M40:M73)</f>
        <v/>
      </c>
      <c r="N39" s="164" t="n"/>
      <c r="O39" s="7" t="n"/>
      <c r="P39" s="7" t="n"/>
      <c r="Q39" s="7" t="n"/>
      <c r="R39" s="7" t="n"/>
      <c r="S39" s="7" t="n"/>
      <c r="T39" s="7" t="n"/>
      <c r="U39" s="7" t="n"/>
      <c r="V39" s="7" t="n"/>
      <c r="W39" s="7" t="n"/>
      <c r="X39" s="7" t="n"/>
      <c r="Y39" s="22" t="n"/>
    </row>
    <row r="40" ht="89.25" customHeight="1" s="1">
      <c r="A40" s="210" t="n">
        <v>32</v>
      </c>
      <c r="B40" s="210" t="inlineStr">
        <is>
          <t>乡村建设行动</t>
        </is>
      </c>
      <c r="C40" s="210" t="inlineStr">
        <is>
          <t>人居环境整治</t>
        </is>
      </c>
      <c r="D40" s="210" t="inlineStr">
        <is>
          <t>村容村貌提升</t>
        </is>
      </c>
      <c r="E40" s="210" t="inlineStr">
        <is>
          <t>鸡头村街道吴官田社区吴官田居民小组人居环境整治建设项目</t>
        </is>
      </c>
      <c r="F40" s="210" t="inlineStr">
        <is>
          <t>鸡头村街道</t>
        </is>
      </c>
      <c r="G40" s="210" t="inlineStr">
        <is>
          <t>吴官田社区</t>
        </is>
      </c>
      <c r="H40" s="210" t="inlineStr">
        <is>
          <t>新建</t>
        </is>
      </c>
      <c r="I40" s="213" t="inlineStr">
        <is>
          <t>1.村内道路硬化4000平方米，单价120元/平方米，造价48万元；2.村内挡土墙340立方米，单价330元/立方米，造价12万元；3.排水沟渠建设300米，单价80元/米，造价2.4万元；HDPE双壁波纹管排污管道安装500米，单价80元/米，造价4万元。合计资金投入66.4万元。</t>
        </is>
      </c>
      <c r="J40" s="223" t="n">
        <v>66.40000000000001</v>
      </c>
      <c r="K40" s="164" t="n">
        <v>50</v>
      </c>
      <c r="L40" s="223" t="n"/>
      <c r="M40" s="222" t="n">
        <v>16.4</v>
      </c>
      <c r="N40" s="164" t="inlineStr">
        <is>
          <t>通过项目建设，提升486户村民人居环境。</t>
        </is>
      </c>
      <c r="O40" s="164" t="inlineStr">
        <is>
          <t>其他</t>
        </is>
      </c>
      <c r="P40" s="164" t="n">
        <v>2000</v>
      </c>
      <c r="Q40" s="164" t="inlineStr">
        <is>
          <t>否</t>
        </is>
      </c>
      <c r="R40" s="164" t="inlineStr">
        <is>
          <t>否</t>
        </is>
      </c>
      <c r="S40" s="164" t="inlineStr">
        <is>
          <t>否</t>
        </is>
      </c>
      <c r="T40" s="164" t="inlineStr">
        <is>
          <t>马龙区农业农村局</t>
        </is>
      </c>
      <c r="U40" s="164" t="inlineStr">
        <is>
          <t>马龙区鸡头村街道办事处</t>
        </is>
      </c>
      <c r="V40" s="164" t="inlineStr">
        <is>
          <t>是</t>
        </is>
      </c>
      <c r="W40" s="252" t="n">
        <v>46082</v>
      </c>
      <c r="X40" s="248" t="n">
        <v>46296</v>
      </c>
      <c r="Y40" s="209" t="n"/>
    </row>
    <row r="41" ht="88.5" customHeight="1" s="1">
      <c r="A41" s="210" t="n">
        <v>33</v>
      </c>
      <c r="B41" s="210" t="inlineStr">
        <is>
          <t>乡村建设行动</t>
        </is>
      </c>
      <c r="C41" s="210" t="inlineStr">
        <is>
          <t>人居环境整治</t>
        </is>
      </c>
      <c r="D41" s="210" t="inlineStr">
        <is>
          <t>村容村貌提升</t>
        </is>
      </c>
      <c r="E41" s="210" t="inlineStr">
        <is>
          <t>鸡头村街道廖家田社区吴太屯居民小组（小村）人居环境整治建设项目</t>
        </is>
      </c>
      <c r="F41" s="210" t="inlineStr">
        <is>
          <t>鸡头村街道</t>
        </is>
      </c>
      <c r="G41" s="210" t="inlineStr">
        <is>
          <t>廖家田社区</t>
        </is>
      </c>
      <c r="H41" s="210" t="inlineStr">
        <is>
          <t>新建</t>
        </is>
      </c>
      <c r="I41" s="213" t="inlineStr">
        <is>
          <t>1、村内道路硬化2800平方米，单价120元/平方米，造价33.5万元；
2、毛石挡土墙支砌130立方米，单价330元/立方米，造价4.3万元；
3、路边排水沟（涵管）300米，240元/米，造价7.2万元。合计资金投入45万元。</t>
        </is>
      </c>
      <c r="J41" s="223" t="n">
        <v>45</v>
      </c>
      <c r="K41" s="223" t="n"/>
      <c r="L41" s="223" t="n">
        <v>30</v>
      </c>
      <c r="M41" s="222" t="n">
        <v>15</v>
      </c>
      <c r="N41" s="164" t="inlineStr">
        <is>
          <t>通过项目建设，解决214户村民出行难问题，提升村内人居环境。</t>
        </is>
      </c>
      <c r="O41" s="164" t="inlineStr">
        <is>
          <t>其他</t>
        </is>
      </c>
      <c r="P41" s="164" t="n">
        <v>795</v>
      </c>
      <c r="Q41" s="164" t="inlineStr">
        <is>
          <t>否</t>
        </is>
      </c>
      <c r="R41" s="164" t="inlineStr">
        <is>
          <t>否</t>
        </is>
      </c>
      <c r="S41" s="164" t="inlineStr">
        <is>
          <t>否</t>
        </is>
      </c>
      <c r="T41" s="164" t="inlineStr">
        <is>
          <t>马龙区农业农村局</t>
        </is>
      </c>
      <c r="U41" s="164" t="inlineStr">
        <is>
          <t>马龙区鸡头村街道办事处</t>
        </is>
      </c>
      <c r="V41" s="164" t="inlineStr">
        <is>
          <t>是</t>
        </is>
      </c>
      <c r="W41" s="252" t="n">
        <v>46082</v>
      </c>
      <c r="X41" s="248" t="n">
        <v>46296</v>
      </c>
      <c r="Y41" s="209" t="n"/>
    </row>
    <row r="42" ht="108" customHeight="1" s="1">
      <c r="A42" s="210" t="n">
        <v>34</v>
      </c>
      <c r="B42" s="210" t="inlineStr">
        <is>
          <t>乡村建设行动</t>
        </is>
      </c>
      <c r="C42" s="210" t="inlineStr">
        <is>
          <t>农村基础设施_含产业配套基础设施</t>
        </is>
      </c>
      <c r="D42" s="210" t="inlineStr">
        <is>
          <t>农村道路建设（通村路、通户路、小型桥梁等）</t>
        </is>
      </c>
      <c r="E42" s="213" t="inlineStr">
        <is>
          <t>鸡头村街道瓦仓社区马尚线道路硬化建设项目</t>
        </is>
      </c>
      <c r="F42" s="210" t="inlineStr">
        <is>
          <t>鸡头村街道</t>
        </is>
      </c>
      <c r="G42" s="210" t="inlineStr">
        <is>
          <t>瓦仓社区</t>
        </is>
      </c>
      <c r="H42" s="210" t="inlineStr">
        <is>
          <t>新建</t>
        </is>
      </c>
      <c r="I42" s="213" t="inlineStr">
        <is>
          <t>1.道路硬化2660平方米,单价120元/平方米，造价32万元；2.道路挡墙70米（90立方米），单价330元/立方米，造价3万元。合计投资35万元。</t>
        </is>
      </c>
      <c r="J42" s="223" t="n">
        <v>35</v>
      </c>
      <c r="K42" s="223" t="n">
        <v>30</v>
      </c>
      <c r="L42" s="223" t="n"/>
      <c r="M42" s="222" t="n">
        <v>5</v>
      </c>
      <c r="N42" s="209" t="inlineStr">
        <is>
          <t>通过项目建设，让马皇坪民族特色集市与周边村庄相连接，带动农业产业化发展，有效地解决农副产品销售难的问题，实现由点到面辐射周边产业纵深发展，扩宽群众增收致富渠道；强化瓦仓、鸡头村等周边村庄脱贫成效，巩固脱贫成果，有效的落实乡村振兴战略，助推社区的经济发展，维护社会稳定和民族大团结起到积极的作用。</t>
        </is>
      </c>
      <c r="O42" s="164" t="inlineStr">
        <is>
          <t>其他</t>
        </is>
      </c>
      <c r="P42" s="164" t="n">
        <v>795</v>
      </c>
      <c r="Q42" s="164" t="inlineStr">
        <is>
          <t>否</t>
        </is>
      </c>
      <c r="R42" s="164" t="inlineStr">
        <is>
          <t>否</t>
        </is>
      </c>
      <c r="S42" s="164" t="inlineStr">
        <is>
          <t>否</t>
        </is>
      </c>
      <c r="T42" s="164" t="inlineStr">
        <is>
          <t>马龙区农业农村局</t>
        </is>
      </c>
      <c r="U42" s="164" t="inlineStr">
        <is>
          <t>马龙区鸡头村街道办事处</t>
        </is>
      </c>
      <c r="V42" s="164" t="inlineStr">
        <is>
          <t>是</t>
        </is>
      </c>
      <c r="W42" s="252" t="n">
        <v>46082</v>
      </c>
      <c r="X42" s="248" t="n">
        <v>46296</v>
      </c>
      <c r="Y42" s="209" t="n"/>
    </row>
    <row r="43" ht="89.25" customHeight="1" s="1">
      <c r="A43" s="210" t="n">
        <v>35</v>
      </c>
      <c r="B43" s="210" t="inlineStr">
        <is>
          <t>乡村建设行动</t>
        </is>
      </c>
      <c r="C43" s="210" t="inlineStr">
        <is>
          <t>人居环境整治</t>
        </is>
      </c>
      <c r="D43" s="210" t="inlineStr">
        <is>
          <t>村容村貌提升</t>
        </is>
      </c>
      <c r="E43" s="213" t="inlineStr">
        <is>
          <t>大斗把必补齐短板人居环境提升建设项目</t>
        </is>
      </c>
      <c r="F43" s="210" t="inlineStr">
        <is>
          <t>大庄乡</t>
        </is>
      </c>
      <c r="G43" s="210" t="inlineStr">
        <is>
          <t>大庄居委会</t>
        </is>
      </c>
      <c r="H43" s="210" t="inlineStr">
        <is>
          <t>新建</t>
        </is>
      </c>
      <c r="I43" s="213" t="inlineStr">
        <is>
          <t>1. 村内道路、主路拓宽3米C25混凝土硬化村内道路2公里。单价10万元/公里，小计资金20万元；
2.30立方米钢筋混凝污水池建设。计划资金6万元；
3.污水管网建设工程。1000米，计划资金14万元。</t>
        </is>
      </c>
      <c r="J43" s="222" t="n">
        <v>40</v>
      </c>
      <c r="K43" s="222" t="n">
        <v>40</v>
      </c>
      <c r="L43" s="222" t="n"/>
      <c r="M43" s="222" t="n"/>
      <c r="N43" s="209" t="inlineStr">
        <is>
          <t>通过项目实施，提升人居环境农村环境大为改善，生产生活的主要场所，能够解决全村63户207人的文体生活场所缺乏的问题；改善农村村容村貌和基础设施。</t>
        </is>
      </c>
      <c r="O43" s="209" t="inlineStr">
        <is>
          <t>就业务工、带动生产</t>
        </is>
      </c>
      <c r="P43" s="209" t="n">
        <v>207</v>
      </c>
      <c r="Q43" s="210" t="inlineStr">
        <is>
          <t>否</t>
        </is>
      </c>
      <c r="R43" s="210" t="inlineStr">
        <is>
          <t>否</t>
        </is>
      </c>
      <c r="S43" s="210" t="inlineStr">
        <is>
          <t>是</t>
        </is>
      </c>
      <c r="T43" s="210" t="inlineStr">
        <is>
          <t>区农业农村局</t>
        </is>
      </c>
      <c r="U43" s="210" t="inlineStr">
        <is>
          <t>大庄乡人民政府</t>
        </is>
      </c>
      <c r="V43" s="210" t="inlineStr">
        <is>
          <t>否</t>
        </is>
      </c>
      <c r="W43" s="248" t="n">
        <v>46023</v>
      </c>
      <c r="X43" s="248" t="n">
        <v>46357</v>
      </c>
      <c r="Y43" s="209" t="n"/>
    </row>
    <row r="44" ht="48.75" customHeight="1" s="1">
      <c r="A44" s="210" t="n">
        <v>36</v>
      </c>
      <c r="B44" s="210" t="inlineStr">
        <is>
          <t>乡村建设</t>
        </is>
      </c>
      <c r="C44" s="210" t="inlineStr">
        <is>
          <t>人居环境整治</t>
        </is>
      </c>
      <c r="D44" s="210" t="inlineStr">
        <is>
          <t>村容村貌提升</t>
        </is>
      </c>
      <c r="E44" s="213" t="inlineStr">
        <is>
          <t>云泉村委会人居环境补齐短板提升项目</t>
        </is>
      </c>
      <c r="F44" s="210" t="inlineStr">
        <is>
          <t>大庄乡</t>
        </is>
      </c>
      <c r="G44" s="210" t="inlineStr">
        <is>
          <t>云泉村委会</t>
        </is>
      </c>
      <c r="H44" s="210" t="inlineStr">
        <is>
          <t>新建</t>
        </is>
      </c>
      <c r="I44" s="233" t="inlineStr">
        <is>
          <t>梳洽村：生活污水处理池2个5万元/个，小计：10万元，道路硬化3000米110万元，合计：120万元；</t>
        </is>
      </c>
      <c r="J44" s="209" t="n">
        <v>120</v>
      </c>
      <c r="K44" s="164" t="n">
        <v>80</v>
      </c>
      <c r="L44" s="209" t="n">
        <v>20</v>
      </c>
      <c r="M44" s="164" t="n">
        <v>20</v>
      </c>
      <c r="N44" s="209" t="inlineStr">
        <is>
          <t>通过项目实施，提升人居环境农村环境大为改善，生产生活的主要场所，能够解决全村505户1762人的文体生活场所缺乏的问题；改善农村村容村貌和基础设施。</t>
        </is>
      </c>
      <c r="O44" s="164" t="inlineStr">
        <is>
          <t>其他</t>
        </is>
      </c>
      <c r="P44" s="209" t="n">
        <v>1762</v>
      </c>
      <c r="Q44" s="209" t="inlineStr">
        <is>
          <t>否</t>
        </is>
      </c>
      <c r="R44" s="209" t="inlineStr">
        <is>
          <t>否</t>
        </is>
      </c>
      <c r="S44" s="209" t="inlineStr">
        <is>
          <t>否</t>
        </is>
      </c>
      <c r="T44" s="209" t="inlineStr">
        <is>
          <t>大庄乡人民政府</t>
        </is>
      </c>
      <c r="U44" s="209" t="inlineStr">
        <is>
          <t>云泉村委会</t>
        </is>
      </c>
      <c r="V44" s="209" t="inlineStr">
        <is>
          <t>是</t>
        </is>
      </c>
      <c r="W44" s="248" t="n">
        <v>46035</v>
      </c>
      <c r="X44" s="248" t="n">
        <v>46369</v>
      </c>
      <c r="Y44" s="207" t="n"/>
    </row>
    <row r="45" ht="242.25" customHeight="1" s="1">
      <c r="A45" s="210" t="n">
        <v>37</v>
      </c>
      <c r="B45" s="210" t="inlineStr">
        <is>
          <t>乡村建设行动</t>
        </is>
      </c>
      <c r="C45" s="210" t="inlineStr">
        <is>
          <t>农村基础设施_含产业配套基础设施</t>
        </is>
      </c>
      <c r="D45" s="210" t="inlineStr">
        <is>
          <t>农村道路建设（通村路、通户路、小型桥梁等）</t>
        </is>
      </c>
      <c r="E45" s="213" t="inlineStr">
        <is>
          <t>旧县街道基础设施补短板项目</t>
        </is>
      </c>
      <c r="F45" s="210" t="inlineStr">
        <is>
          <t>旧县街道</t>
        </is>
      </c>
      <c r="G45" s="210" t="inlineStr">
        <is>
          <t>袜度、小房子、旧县、照和、龙海、梁家田</t>
        </is>
      </c>
      <c r="H45" s="210" t="inlineStr">
        <is>
          <t>新建</t>
        </is>
      </c>
      <c r="I45" s="208" t="inlineStr">
        <is>
          <t>硬化C25混凝土道路14条，全长7456米，平均宽4米，厚0.2米，每立方米430元。具体为：
1.袜度社区上袜度大村村内道路1条1010米，投资35万元；下袜度村内道路1条长340米，投资10万元。
2.小房子社区瓦房村村内道路1条700米，投资20万元；大坝塘一组村内主干道路硬化410米，宽2.5米，用C25混凝土浇筑20公分厚，共205立方米，每立方米430元，投入资金8.82万元。
3.旧县社区曹家房村内道路硬化2条，长1500米，投资43万元；官家村村内道路硬化530余米，投资15万元；
5.照和社区角家湾村内道路1条300米，投资11.52万元；黄家湾硬化村内道路745米，投资25万元；
6.龙海社区龙海四组、六组村内道路3条，全长721米，投资22万元。</t>
        </is>
      </c>
      <c r="J45" s="223" t="n">
        <v>122.1</v>
      </c>
      <c r="K45" s="223" t="n">
        <v>40</v>
      </c>
      <c r="L45" s="164" t="n">
        <v>60</v>
      </c>
      <c r="M45" s="164" t="n">
        <v>22.1</v>
      </c>
      <c r="N45" s="213" t="inlineStr">
        <is>
          <t>通过硬化村内道路，解决群众出行困难问题，有效改善群众生产生活条件，提升群众获得感和满意度。项目覆盖袜度、小房子、旧县、照和、龙海、梁家田5个社区受益人口1867户7468人，其中脱贫人口和监测对象194户616人。</t>
        </is>
      </c>
      <c r="O45" s="210" t="n"/>
      <c r="P45" s="210" t="n">
        <v>7468</v>
      </c>
      <c r="Q45" s="210" t="inlineStr">
        <is>
          <t>否</t>
        </is>
      </c>
      <c r="R45" s="210" t="inlineStr">
        <is>
          <t>否</t>
        </is>
      </c>
      <c r="S45" s="210" t="inlineStr">
        <is>
          <t>否</t>
        </is>
      </c>
      <c r="T45" s="210" t="inlineStr">
        <is>
          <t>区农业农村局</t>
        </is>
      </c>
      <c r="U45" s="210" t="inlineStr">
        <is>
          <t>旧县街道办事处</t>
        </is>
      </c>
      <c r="V45" s="210" t="inlineStr">
        <is>
          <t>是</t>
        </is>
      </c>
      <c r="W45" s="249" t="n">
        <v>46023</v>
      </c>
      <c r="X45" s="249" t="n">
        <v>46235</v>
      </c>
      <c r="Y45" s="210" t="n"/>
    </row>
    <row r="46" ht="138" customHeight="1" s="1">
      <c r="A46" s="210" t="n">
        <v>38</v>
      </c>
      <c r="B46" s="210" t="inlineStr">
        <is>
          <t>乡村建设行动</t>
        </is>
      </c>
      <c r="C46" s="210" t="inlineStr">
        <is>
          <t>人居环境整治</t>
        </is>
      </c>
      <c r="D46" s="210" t="inlineStr">
        <is>
          <t>村容村貌提升</t>
        </is>
      </c>
      <c r="E46" s="210" t="inlineStr">
        <is>
          <t>旧县街道农村人居环境整治提升项目</t>
        </is>
      </c>
      <c r="F46" s="210" t="inlineStr">
        <is>
          <t>旧县街道</t>
        </is>
      </c>
      <c r="G46" s="210" t="inlineStr">
        <is>
          <t>袜度、旧县、</t>
        </is>
      </c>
      <c r="H46" s="210" t="inlineStr">
        <is>
          <t>新建</t>
        </is>
      </c>
      <c r="I46" s="233" t="inlineStr">
        <is>
          <t>人居环境整治（村容村貌提升）涉及3自然村，具体为：
1.袜度社区四旗田村污水沟治理120米（包括：污水沟帮支砌、沟底浇筑、沟面盖板），投资6万元。
2.污水管网改造500米，800元/米，投资40万元。
3.梁家田社区东村污水沟治理1200米（包括：污水沟帮支砌、沟底浇筑、沟面盖板），投资45万元；道路硬化1000米，投资40万元。</t>
        </is>
      </c>
      <c r="J46" s="164" t="n">
        <v>131</v>
      </c>
      <c r="K46" s="164" t="n"/>
      <c r="L46" s="164" t="n">
        <v>110</v>
      </c>
      <c r="M46" s="164" t="n">
        <v>21</v>
      </c>
      <c r="N46" s="213" t="inlineStr">
        <is>
          <t>通过实施人居环境整治提升，解决村庄脏乱差现状，改善群众生产生活条件，提升农村人居环境。项目覆盖袜度、旧县2个社区受益人口450户1800人，其中脱贫人口和监测对象106户426人。</t>
        </is>
      </c>
      <c r="O46" s="210" t="n"/>
      <c r="P46" s="210" t="n">
        <v>9208</v>
      </c>
      <c r="Q46" s="210" t="inlineStr">
        <is>
          <t>否</t>
        </is>
      </c>
      <c r="R46" s="210" t="inlineStr">
        <is>
          <t>否</t>
        </is>
      </c>
      <c r="S46" s="210" t="inlineStr">
        <is>
          <t>否</t>
        </is>
      </c>
      <c r="T46" s="210" t="inlineStr">
        <is>
          <t>区农业农村局</t>
        </is>
      </c>
      <c r="U46" s="210" t="inlineStr">
        <is>
          <t>旧县街道办事处</t>
        </is>
      </c>
      <c r="V46" s="210" t="inlineStr">
        <is>
          <t>是</t>
        </is>
      </c>
      <c r="W46" s="249" t="n">
        <v>46023</v>
      </c>
      <c r="X46" s="249" t="n">
        <v>46235</v>
      </c>
      <c r="Y46" s="210" t="n"/>
    </row>
    <row r="47" ht="76.5" customHeight="1" s="1">
      <c r="A47" s="210" t="n">
        <v>39</v>
      </c>
      <c r="B47" s="209" t="inlineStr">
        <is>
          <t>乡村建设行动项目</t>
        </is>
      </c>
      <c r="C47" s="209" t="inlineStr">
        <is>
          <t>农村基础设施</t>
        </is>
      </c>
      <c r="D47" s="209" t="inlineStr">
        <is>
          <t>农村道路建设</t>
        </is>
      </c>
      <c r="E47" s="209" t="inlineStr">
        <is>
          <t>旧县街道袜度社区上袜度小村道路硬化建设项目</t>
        </is>
      </c>
      <c r="F47" s="209" t="inlineStr">
        <is>
          <t>旧县街道</t>
        </is>
      </c>
      <c r="G47" s="209" t="inlineStr">
        <is>
          <t>袜度社区</t>
        </is>
      </c>
      <c r="H47" s="209" t="inlineStr">
        <is>
          <t>新建</t>
        </is>
      </c>
      <c r="I47" s="234" t="inlineStr">
        <is>
          <t>硬化道路总长约1500米，宽4米，厚0.2米，总计约需混凝土1200立方米，按单价420元/立方米来计算需投入资金50.4万元，另外还需附着砖砌水沟1500米、宽0.4米，按单价150元/米，需投入资金22.5万元，预算投入资金72.9万元。</t>
        </is>
      </c>
      <c r="J47" s="222" t="n">
        <v>72.90000000000001</v>
      </c>
      <c r="K47" s="209" t="n">
        <v>30</v>
      </c>
      <c r="L47" s="209" t="n">
        <v>30</v>
      </c>
      <c r="M47" s="222" t="n">
        <v>12.9</v>
      </c>
      <c r="N47" s="212" t="inlineStr">
        <is>
          <t>项目建成后，极大程度改善了人居环境，覆盖145户，564人，其中脱贫户2户，监测户3户。为推动上袜度各族群众物资人员流动，稳步走上共同富裕路奠定坚实基础。</t>
        </is>
      </c>
      <c r="O47" s="209" t="inlineStr">
        <is>
          <t>基础设施、公共服务</t>
        </is>
      </c>
      <c r="P47" s="209" t="inlineStr">
        <is>
          <t>564人</t>
        </is>
      </c>
      <c r="Q47" s="209" t="inlineStr">
        <is>
          <t>否</t>
        </is>
      </c>
      <c r="R47" s="209" t="inlineStr">
        <is>
          <t>否</t>
        </is>
      </c>
      <c r="S47" s="209" t="inlineStr">
        <is>
          <t>否</t>
        </is>
      </c>
      <c r="T47" s="209" t="inlineStr">
        <is>
          <t>马龙区民族宗教事务局</t>
        </is>
      </c>
      <c r="U47" s="209" t="inlineStr">
        <is>
          <t>旧县街道</t>
        </is>
      </c>
      <c r="V47" s="209" t="inlineStr">
        <is>
          <t>是</t>
        </is>
      </c>
      <c r="W47" s="248" t="n">
        <v>46082</v>
      </c>
      <c r="X47" s="248" t="n">
        <v>46235</v>
      </c>
      <c r="Y47" s="209" t="n"/>
    </row>
    <row r="48" ht="165.75" customHeight="1" s="1">
      <c r="A48" s="209" t="n">
        <v>40</v>
      </c>
      <c r="B48" s="214" t="inlineStr">
        <is>
          <t>乡村建设</t>
        </is>
      </c>
      <c r="C48" s="214" t="inlineStr">
        <is>
          <t>基础设施</t>
        </is>
      </c>
      <c r="D48" s="209" t="n"/>
      <c r="E48" s="209" t="inlineStr">
        <is>
          <t>2025年马鸣乡咨卡村委会小密得村基础设施补短板项目</t>
        </is>
      </c>
      <c r="F48" s="214" t="inlineStr">
        <is>
          <t>马鸣乡</t>
        </is>
      </c>
      <c r="G48" s="214" t="inlineStr">
        <is>
          <t>咨卡村委会小密得村</t>
        </is>
      </c>
      <c r="H48" s="214" t="inlineStr">
        <is>
          <t>新建</t>
        </is>
      </c>
      <c r="I48" s="212" t="inlineStr">
        <is>
          <t>1.雨污分流配套设施建设φ700沉泥井20座，940元/座，计划投资1.88万元；污水处理设备1套，100000元/套，计划投资10万元；
2.荷花塘及河道清淤工程计划总投资26.476万元，其中，河道清淤100立方米，8元/立方，计划投资0.08万元；荷花塘清淤9555立方米，8元/立方，计划投资7.64万元；淤泥外运8250立方米，10元/立方，计划投资8.25万元；土方清理（含弃置）330立方米，3.2元/立方，计划投资0.11万元。
计划总投资27.96万元。</t>
        </is>
      </c>
      <c r="J48" s="209" t="n">
        <v>27.96</v>
      </c>
      <c r="K48" s="209" t="n">
        <v>25</v>
      </c>
      <c r="L48" s="222" t="n"/>
      <c r="M48" s="209" t="n">
        <v>2.96</v>
      </c>
      <c r="N48" s="214" t="inlineStr">
        <is>
          <t>项目完工后将进一步补齐小密得村基础设施短板，有效改善人居环境，项目覆盖该村脱贫户及监测对象9户33人。</t>
        </is>
      </c>
      <c r="O48" s="214" t="inlineStr">
        <is>
          <t>其他</t>
        </is>
      </c>
      <c r="P48" s="209" t="inlineStr">
        <is>
          <t>9户33人</t>
        </is>
      </c>
      <c r="Q48" s="214" t="inlineStr">
        <is>
          <t>否</t>
        </is>
      </c>
      <c r="R48" s="214" t="inlineStr">
        <is>
          <t>否</t>
        </is>
      </c>
      <c r="S48" s="214" t="inlineStr">
        <is>
          <t>否</t>
        </is>
      </c>
      <c r="T48" s="209" t="n"/>
      <c r="U48" s="214" t="inlineStr">
        <is>
          <t>马鸣乡人民政府</t>
        </is>
      </c>
      <c r="V48" s="209" t="n"/>
      <c r="W48" s="209" t="inlineStr">
        <is>
          <t>2025年10月份</t>
        </is>
      </c>
      <c r="X48" s="209" t="inlineStr">
        <is>
          <t>2026年1月份</t>
        </is>
      </c>
      <c r="Y48" s="209" t="n"/>
    </row>
    <row r="49" ht="135.75" customHeight="1" s="1">
      <c r="A49" s="209" t="n">
        <v>41</v>
      </c>
      <c r="B49" s="214" t="inlineStr">
        <is>
          <t>乡村建设</t>
        </is>
      </c>
      <c r="C49" s="214" t="inlineStr">
        <is>
          <t>基础设施</t>
        </is>
      </c>
      <c r="D49" s="209" t="n"/>
      <c r="E49" s="214" t="inlineStr">
        <is>
          <t>马鸣乡咨卡村委会大地打人居环境综合改造提升项目</t>
        </is>
      </c>
      <c r="F49" s="214" t="inlineStr">
        <is>
          <t>马鸣乡</t>
        </is>
      </c>
      <c r="G49" s="214" t="inlineStr">
        <is>
          <t>咨卡村委会大地打村</t>
        </is>
      </c>
      <c r="H49" s="214" t="inlineStr">
        <is>
          <t>新建</t>
        </is>
      </c>
      <c r="I49" s="235" t="inlineStr">
        <is>
          <t>场地平整2403平方米，1.1元/平方，计划投资2643.3元；基础土方开挖803.02立方米，3.14元/立方，计划投资2521.48元；混凝土道路硬化2403平方米，86元/立方，计划投资206658元；基础混凝土525.28m³，430元/立方，计划投资225870.4元；地圈梁钢筋混凝土413m³，470元/立方，计划投资194110元；挡土墙2240.00m³，360元/立方，计划投资806400元。计划总投资93.8万元。</t>
        </is>
      </c>
      <c r="J49" s="209" t="n">
        <v>143.82</v>
      </c>
      <c r="K49" s="209" t="n">
        <v>120</v>
      </c>
      <c r="L49" s="222" t="n"/>
      <c r="M49" s="209" t="n">
        <v>23.82</v>
      </c>
      <c r="N49" s="235" t="inlineStr">
        <is>
          <t>项目完工后将有效改善大地打村人居环境，项目覆盖该村脱贫户及监测对象37户133人。</t>
        </is>
      </c>
      <c r="O49" s="214" t="inlineStr">
        <is>
          <t>其他</t>
        </is>
      </c>
      <c r="P49" s="209" t="inlineStr">
        <is>
          <t>37户133人</t>
        </is>
      </c>
      <c r="Q49" s="214" t="inlineStr">
        <is>
          <t>否</t>
        </is>
      </c>
      <c r="R49" s="214" t="inlineStr">
        <is>
          <t>否</t>
        </is>
      </c>
      <c r="S49" s="214" t="inlineStr">
        <is>
          <t>否</t>
        </is>
      </c>
      <c r="T49" s="209" t="n"/>
      <c r="U49" s="214" t="inlineStr">
        <is>
          <t>马鸣乡人民政府</t>
        </is>
      </c>
      <c r="V49" s="214" t="inlineStr">
        <is>
          <t>是</t>
        </is>
      </c>
      <c r="W49" s="209" t="inlineStr">
        <is>
          <t>2026年</t>
        </is>
      </c>
      <c r="X49" s="209" t="n"/>
      <c r="Y49" s="209" t="n"/>
    </row>
    <row r="50" ht="190.5" customHeight="1" s="1">
      <c r="A50" s="210" t="n">
        <v>42</v>
      </c>
      <c r="B50" s="210" t="inlineStr">
        <is>
          <t>乡村建设行动</t>
        </is>
      </c>
      <c r="C50" s="210" t="inlineStr">
        <is>
          <t>农村基础设施</t>
        </is>
      </c>
      <c r="D50" s="210" t="inlineStr">
        <is>
          <t>人居环境提升</t>
        </is>
      </c>
      <c r="E50" s="210" t="inlineStr">
        <is>
          <t>通泉街道昌隆铺社区下小屯居民小组基层设施补短板建设项目</t>
        </is>
      </c>
      <c r="F50" s="210" t="inlineStr">
        <is>
          <t>通泉街道</t>
        </is>
      </c>
      <c r="G50" s="210" t="inlineStr">
        <is>
          <t>昌隆铺社区下小屯居民小组</t>
        </is>
      </c>
      <c r="H50" s="210" t="inlineStr">
        <is>
          <t>新建</t>
        </is>
      </c>
      <c r="I50" s="213" t="inlineStr">
        <is>
          <t>1.主管870米（安装DN300--HDPE-SN8双壁波纹管；人工回填中粗砂至混凝土路面底层回填至-0.20；浇筑20c米厚C30水泥混凝土路面），395.16元/米，合价34.38万元；
2.岔管750米（人工开挖沟槽土方，开挖深度平均按0.8米计，开挖宽度0.6米；安装DN200--HDPE-SN8双壁波纹管；回填土），146.06元/米，合价10.95万元；
3.车行道主塑料检查井85座（塑料检查井含井筒；规格型号：φ700；含铸铁井座、井盖），2145.28元/座，合价18.23万元；
4.新建氧化塘2个，3.5万元/个，合价7万元。共计资70.56万元。</t>
        </is>
      </c>
      <c r="J50" s="224" t="n">
        <v>70.56</v>
      </c>
      <c r="K50" s="210" t="n">
        <v>50</v>
      </c>
      <c r="L50" s="210" t="n">
        <v>20</v>
      </c>
      <c r="M50" s="210" t="n">
        <v>0.5600000000000001</v>
      </c>
      <c r="N50" s="210" t="inlineStr">
        <is>
          <t>项目实施后，推动提升人居环境，促进新农村建设，方便群众生活，进一步巩固团结、互助、和谐的民族关系。项目建成后覆盖65户251人（含脱贫户6户25人），有效改善群众的生产生活水平，为经济发展奠定基础。不断增强各族群众的幸福感和获得感</t>
        </is>
      </c>
      <c r="O50" s="164" t="inlineStr">
        <is>
          <t>其他</t>
        </is>
      </c>
      <c r="P50" s="210" t="n">
        <v>251</v>
      </c>
      <c r="Q50" s="210" t="inlineStr">
        <is>
          <t>否</t>
        </is>
      </c>
      <c r="R50" s="210" t="inlineStr">
        <is>
          <t>否</t>
        </is>
      </c>
      <c r="S50" s="210" t="inlineStr">
        <is>
          <t>否</t>
        </is>
      </c>
      <c r="T50" s="209" t="inlineStr">
        <is>
          <t>马龙区农业农村局</t>
        </is>
      </c>
      <c r="U50" s="209" t="inlineStr">
        <is>
          <t>通泉街道办事处</t>
        </is>
      </c>
      <c r="V50" s="209" t="inlineStr">
        <is>
          <t>是</t>
        </is>
      </c>
      <c r="W50" s="251" t="n">
        <v>46082</v>
      </c>
      <c r="X50" s="251" t="n">
        <v>46234</v>
      </c>
      <c r="Y50" s="209" t="n"/>
    </row>
    <row r="51" ht="75.75" customHeight="1" s="1">
      <c r="A51" s="210" t="n">
        <v>43</v>
      </c>
      <c r="B51" s="210" t="inlineStr">
        <is>
          <t>乡村建设行动项目</t>
        </is>
      </c>
      <c r="C51" s="210" t="inlineStr">
        <is>
          <t>人居环境整治</t>
        </is>
      </c>
      <c r="D51" s="210" t="inlineStr">
        <is>
          <t>农村污水治理</t>
        </is>
      </c>
      <c r="E51" s="210" t="inlineStr">
        <is>
          <t>通泉街道翠屏社区黑泥哨污水管网及污水处理设施建设项目</t>
        </is>
      </c>
      <c r="F51" s="210" t="inlineStr">
        <is>
          <t>通泉街道</t>
        </is>
      </c>
      <c r="G51" s="210" t="inlineStr">
        <is>
          <t>翠屏社区</t>
        </is>
      </c>
      <c r="H51" s="210" t="inlineStr">
        <is>
          <t>新建</t>
        </is>
      </c>
      <c r="I51" s="208" t="inlineStr">
        <is>
          <t>翠屏社区黑泥哨村内实施污水管网及污水处理设施工程，包括铺设污水DN管300、污水井盖等1300米，253元/米，合计32.89万元；支砌水沟1000米，368元/米，合计36.8万元；购置一套污水处理设备，需16万元。共计85.69万元。</t>
        </is>
      </c>
      <c r="J51" s="222" t="n">
        <v>85.69</v>
      </c>
      <c r="K51" s="236" t="n">
        <v>60</v>
      </c>
      <c r="L51" s="237" t="n"/>
      <c r="M51" s="222" t="n">
        <v>25.69</v>
      </c>
      <c r="N51" s="213" t="inlineStr">
        <is>
          <t>项目建成后覆盖117户354人（含脱贫户3户11人），不仅能够改善村内人居环境，还能提高村民生活质量，能减少对干净淡水资源的使用。</t>
        </is>
      </c>
      <c r="O51" s="164" t="inlineStr">
        <is>
          <t>其他</t>
        </is>
      </c>
      <c r="P51" s="209" t="n">
        <v>1479</v>
      </c>
      <c r="Q51" s="210" t="inlineStr">
        <is>
          <t>否</t>
        </is>
      </c>
      <c r="R51" s="210" t="inlineStr">
        <is>
          <t>否</t>
        </is>
      </c>
      <c r="S51" s="210" t="inlineStr">
        <is>
          <t>否</t>
        </is>
      </c>
      <c r="T51" s="209" t="inlineStr">
        <is>
          <t>马龙区农业农村局</t>
        </is>
      </c>
      <c r="U51" s="209" t="inlineStr">
        <is>
          <t>通泉街道办事处</t>
        </is>
      </c>
      <c r="V51" s="209" t="inlineStr">
        <is>
          <t>是</t>
        </is>
      </c>
      <c r="W51" s="251" t="n">
        <v>46082</v>
      </c>
      <c r="X51" s="251" t="n">
        <v>46234</v>
      </c>
      <c r="Y51" s="209" t="n"/>
    </row>
    <row r="52" ht="72" customHeight="1" s="1">
      <c r="A52" s="210" t="n">
        <v>44</v>
      </c>
      <c r="B52" s="215" t="inlineStr">
        <is>
          <t>乡村建设行动</t>
        </is>
      </c>
      <c r="C52" s="215" t="inlineStr">
        <is>
          <t>农村基础设施（含产业配套基础设施）</t>
        </is>
      </c>
      <c r="D52" s="215" t="inlineStr">
        <is>
          <t>农村道路建设（通村路、通户路、小型桥梁等）</t>
        </is>
      </c>
      <c r="E52" s="215" t="inlineStr">
        <is>
          <t>通泉街道大龙井社区大张家田居民小组基础设施补短板项目</t>
        </is>
      </c>
      <c r="F52" s="210" t="inlineStr">
        <is>
          <t>通泉街道</t>
        </is>
      </c>
      <c r="G52" s="209" t="inlineStr">
        <is>
          <t>大龙井社区</t>
        </is>
      </c>
      <c r="H52" s="210" t="inlineStr">
        <is>
          <t>新建</t>
        </is>
      </c>
      <c r="I52" s="238" t="inlineStr">
        <is>
          <t>村内道路硬化1000平方米，130元/平方米，合计13万元；支砌混凝土挡墙1129立方米，560元/立方米，合计63.22万元。共计76.22万元。</t>
        </is>
      </c>
      <c r="J52" s="222" t="n">
        <v>76.22</v>
      </c>
      <c r="K52" s="222" t="n">
        <v>40</v>
      </c>
      <c r="L52" s="222" t="n"/>
      <c r="M52" s="222" t="n">
        <v>36.22</v>
      </c>
      <c r="N52" s="212" t="inlineStr">
        <is>
          <t>项目建成后覆盖86户295人（含脱贫户4户19人），大龙井社区大张家田基础设施、人居环境质量将得到大幅提升。</t>
        </is>
      </c>
      <c r="O52" s="164" t="inlineStr">
        <is>
          <t>其他</t>
        </is>
      </c>
      <c r="P52" s="209" t="n">
        <v>5042</v>
      </c>
      <c r="Q52" s="210" t="inlineStr">
        <is>
          <t>否</t>
        </is>
      </c>
      <c r="R52" s="210" t="inlineStr">
        <is>
          <t>否</t>
        </is>
      </c>
      <c r="S52" s="210" t="inlineStr">
        <is>
          <t>否</t>
        </is>
      </c>
      <c r="T52" s="209" t="inlineStr">
        <is>
          <t>马龙区农业农村局</t>
        </is>
      </c>
      <c r="U52" s="209" t="inlineStr">
        <is>
          <t>通泉街道办事处</t>
        </is>
      </c>
      <c r="V52" s="209" t="inlineStr">
        <is>
          <t>是</t>
        </is>
      </c>
      <c r="W52" s="251" t="n">
        <v>46082</v>
      </c>
      <c r="X52" s="251" t="n">
        <v>46234</v>
      </c>
      <c r="Y52" s="209" t="n"/>
    </row>
    <row r="53" ht="159" customHeight="1" s="1">
      <c r="A53" s="210" t="n">
        <v>45</v>
      </c>
      <c r="B53" s="209" t="inlineStr">
        <is>
          <t>乡村建设行动</t>
        </is>
      </c>
      <c r="C53" s="209" t="inlineStr">
        <is>
          <t>农村基础设施（含产业配套基础设施）</t>
        </is>
      </c>
      <c r="D53" s="209" t="inlineStr">
        <is>
          <t>农村供水保障设施建设</t>
        </is>
      </c>
      <c r="E53" s="164" t="inlineStr">
        <is>
          <t>月望农村人居环境改善项目</t>
        </is>
      </c>
      <c r="F53" s="209" t="inlineStr">
        <is>
          <t>月望乡</t>
        </is>
      </c>
      <c r="G53" s="209" t="n"/>
      <c r="H53" s="209" t="inlineStr">
        <is>
          <t>新建</t>
        </is>
      </c>
      <c r="I53" s="212" t="inlineStr">
        <is>
          <t>1.浆砌石河堤挡墙：长：497米(两边总长：994米），预计投资：36.84万元
2.浆砌石排水沟：长：705米(含沟底C20混凝土、沟帮抹灰）预计投资：16.5万元
3.DN800圆涵管安装：40米；预计投资：1.96万元；
4.河道淤泥开挖：1884.8立方米预计投资：4.75万元
综上，上述四项工程共计总投资金额为60.05万元</t>
        </is>
      </c>
      <c r="J53" s="232" t="n">
        <v>60.05</v>
      </c>
      <c r="K53" s="232" t="n">
        <v>50</v>
      </c>
      <c r="L53" s="239" t="n"/>
      <c r="M53" s="222" t="n">
        <v>10.05</v>
      </c>
      <c r="N53" s="212" t="inlineStr">
        <is>
          <t>通过排水设施建设项目实施，可显著提升松溪坡、西海子、奎冲三个村区域的排涝能力，为松溪坡2938人、西海子3652人、奎冲2475人共9065名群众筑牢汛期安全屏障，切实保障生命财产安全；同时优化农田排水与灌溉条件，为松溪坡1600亩、西海子1300亩、奎冲1500亩共4900亩耕地提供稳定排水保障，助力农业稳产增收；此外还能完善沿线企业配套排水设施，为十余家企业提供规范排水服务，改善生产经营环境，最终推动三个村所在区域生态、经济、社会协同发展，为月望乡乡村振兴注入动力。</t>
        </is>
      </c>
      <c r="O53" s="164" t="inlineStr">
        <is>
          <t>其他</t>
        </is>
      </c>
      <c r="P53" s="244" t="n">
        <v>9065</v>
      </c>
      <c r="Q53" s="209" t="inlineStr">
        <is>
          <t>否</t>
        </is>
      </c>
      <c r="R53" s="209" t="inlineStr">
        <is>
          <t>否</t>
        </is>
      </c>
      <c r="S53" s="209" t="inlineStr">
        <is>
          <t>否</t>
        </is>
      </c>
      <c r="T53" s="209" t="inlineStr">
        <is>
          <t>乡农业农村局</t>
        </is>
      </c>
      <c r="U53" s="209" t="inlineStr">
        <is>
          <t>月望乡人民政府</t>
        </is>
      </c>
      <c r="V53" s="209" t="inlineStr">
        <is>
          <t>是</t>
        </is>
      </c>
      <c r="W53" s="248" t="n">
        <v>46023</v>
      </c>
      <c r="X53" s="248" t="n">
        <v>46357</v>
      </c>
      <c r="Y53" s="209" t="n"/>
    </row>
    <row r="54" ht="214.5" customHeight="1" s="1">
      <c r="A54" s="210" t="n">
        <v>46</v>
      </c>
      <c r="B54" s="209" t="inlineStr">
        <is>
          <t>乡村建设行动</t>
        </is>
      </c>
      <c r="C54" s="209" t="inlineStr">
        <is>
          <t>农村基础设施_含产业配套基础设施</t>
        </is>
      </c>
      <c r="D54" s="209" t="inlineStr">
        <is>
          <t>农村道路建设（通村路、通户路、小型桥梁等）</t>
        </is>
      </c>
      <c r="E54" s="164" t="inlineStr">
        <is>
          <t>月望乡农村人居环境改善项目</t>
        </is>
      </c>
      <c r="F54" s="209" t="inlineStr">
        <is>
          <t>月望乡</t>
        </is>
      </c>
      <c r="G54" s="209" t="inlineStr">
        <is>
          <t>奎冲村委会、小海子村委会</t>
        </is>
      </c>
      <c r="H54" s="209" t="inlineStr">
        <is>
          <t>新建</t>
        </is>
      </c>
      <c r="I54" s="208" t="inlineStr">
        <is>
          <t>一、奎冲村委会普坎村村庄道路硬化约1020米，宽3米、厚20公分，预计投资30万。受益农户14户（公路口至杨柱莲户路口520米，公路口至柴吉山户门口200米，柴吉山户门口至张春德户门口300米）；
二、奎冲村委会新屯至古城路边挡墙支砌1000米，宽40公分、高1米，预计投资28万元。
三、小海子村委会道路硬化1300米，预计投资48万元。具体内容：
1.阳景山村白龙潭坝量路面硬化300米，预计投资12万；
2.阳景山村庞正平家门口至小庙路面硬化800米，预计投资28万；
3.大海子村村内道路下沉硬化200米，预计投资8万元</t>
        </is>
      </c>
      <c r="J54" s="223" t="n">
        <v>106</v>
      </c>
      <c r="K54" s="223" t="n"/>
      <c r="L54" s="164" t="n">
        <v>76</v>
      </c>
      <c r="M54" s="164" t="n">
        <v>30</v>
      </c>
      <c r="N54" s="212" t="inlineStr">
        <is>
          <t>项目实施后能进一步改善农村人居环境与交通、防洪基础条件，为巩固拓展脱贫攻坚成果、助力乡村振兴筑牢安全保障。道路硬化项目惠及普坎村农户14户49人（脱贫户3户7人），阳景山村363户1380人（脱贫户19户66人、边缘易致贫户6户20人），大海子村177户599人（脱贫户7户22人）；新屯至古城路边挡墙支砌项目既有效加固道路边坡、防范坍塌风险，保障沿线群众出行安全，又可抵御汛期山洪冲击，保护周边农田及房屋免受损毁，项目惠及156户499人（脱贫户10户30人）。</t>
        </is>
      </c>
      <c r="O54" s="164" t="inlineStr">
        <is>
          <t>其他</t>
        </is>
      </c>
      <c r="P54" s="244" t="n">
        <v>4526</v>
      </c>
      <c r="Q54" s="209" t="inlineStr">
        <is>
          <t>否</t>
        </is>
      </c>
      <c r="R54" s="209" t="inlineStr">
        <is>
          <t>否</t>
        </is>
      </c>
      <c r="S54" s="209" t="inlineStr">
        <is>
          <t>否</t>
        </is>
      </c>
      <c r="T54" s="209" t="inlineStr">
        <is>
          <t>区农业农村局</t>
        </is>
      </c>
      <c r="U54" s="209" t="inlineStr">
        <is>
          <t>月望乡人民政府</t>
        </is>
      </c>
      <c r="V54" s="209" t="inlineStr">
        <is>
          <t>是</t>
        </is>
      </c>
      <c r="W54" s="248" t="n">
        <v>46023</v>
      </c>
      <c r="X54" s="248" t="n">
        <v>46357</v>
      </c>
      <c r="Y54" s="209" t="n"/>
    </row>
    <row r="55" ht="48" customHeight="1" s="1">
      <c r="A55" s="210" t="n">
        <v>47</v>
      </c>
      <c r="B55" s="209" t="inlineStr">
        <is>
          <t>乡村建设行动</t>
        </is>
      </c>
      <c r="C55" s="209" t="inlineStr">
        <is>
          <t>农村基础设施（含产业配套基础设施）</t>
        </is>
      </c>
      <c r="D55" s="164" t="inlineStr">
        <is>
          <t>农村供水保障设施建设</t>
        </is>
      </c>
      <c r="E55" s="164" t="inlineStr">
        <is>
          <t>小海子村委会阳景山农业生产用水建设项目</t>
        </is>
      </c>
      <c r="F55" s="209" t="inlineStr">
        <is>
          <t>月望乡</t>
        </is>
      </c>
      <c r="G55" s="209" t="inlineStr">
        <is>
          <t>小海子村委会</t>
        </is>
      </c>
      <c r="H55" s="209" t="inlineStr">
        <is>
          <t>新建</t>
        </is>
      </c>
      <c r="I55" s="208" t="inlineStr">
        <is>
          <t>小海子村委会阳景山村自来水管网改造，长3500米，预计投资23万元</t>
        </is>
      </c>
      <c r="J55" s="223" t="n">
        <v>23</v>
      </c>
      <c r="K55" s="223" t="n"/>
      <c r="L55" s="164" t="n">
        <v>20</v>
      </c>
      <c r="M55" s="207" t="n">
        <v>3</v>
      </c>
      <c r="N55" s="208" t="inlineStr">
        <is>
          <t>效改善阳景山村362户村民的饮水质量问题，提高群众的生活质量，提升群众幸福感</t>
        </is>
      </c>
      <c r="O55" s="164" t="inlineStr">
        <is>
          <t>其他</t>
        </is>
      </c>
      <c r="P55" s="209" t="n">
        <v>1383</v>
      </c>
      <c r="Q55" s="209" t="inlineStr">
        <is>
          <t>否</t>
        </is>
      </c>
      <c r="R55" s="209" t="inlineStr">
        <is>
          <t>否</t>
        </is>
      </c>
      <c r="S55" s="209" t="inlineStr">
        <is>
          <t>否</t>
        </is>
      </c>
      <c r="T55" s="209" t="inlineStr">
        <is>
          <t>区农业农村局</t>
        </is>
      </c>
      <c r="U55" s="209" t="inlineStr">
        <is>
          <t>月望乡人民政府</t>
        </is>
      </c>
      <c r="V55" s="209" t="inlineStr">
        <is>
          <t>是</t>
        </is>
      </c>
      <c r="W55" s="248" t="n">
        <v>46023</v>
      </c>
      <c r="X55" s="248" t="n">
        <v>46357</v>
      </c>
      <c r="Y55" s="260" t="n"/>
    </row>
    <row r="56" ht="60" customHeight="1" s="1">
      <c r="A56" s="210" t="n">
        <v>48</v>
      </c>
      <c r="B56" s="164" t="inlineStr">
        <is>
          <t>乡村建设行动项目</t>
        </is>
      </c>
      <c r="C56" s="164" t="inlineStr">
        <is>
          <t>农村基础设施_含产业配套基础设施</t>
        </is>
      </c>
      <c r="D56" s="164" t="inlineStr">
        <is>
          <t>农村道路建设（通村路、通户路、小型桥梁等）</t>
        </is>
      </c>
      <c r="E56" s="164" t="inlineStr">
        <is>
          <t>纳章集镇基础设施补短板项目</t>
        </is>
      </c>
      <c r="F56" s="164" t="inlineStr">
        <is>
          <t>纳章镇</t>
        </is>
      </c>
      <c r="G56" s="164" t="inlineStr">
        <is>
          <t>纳章社区</t>
        </is>
      </c>
      <c r="H56" s="164" t="inlineStr">
        <is>
          <t>新建</t>
        </is>
      </c>
      <c r="I56" s="208" t="inlineStr">
        <is>
          <t>纳章集镇后河边另一侧道路硬化3000米，25万元；集镇公厕至冷库硬化1000米，10万元。</t>
        </is>
      </c>
      <c r="J56" s="223" t="n">
        <v>35</v>
      </c>
      <c r="K56" s="164" t="n">
        <v>25</v>
      </c>
      <c r="L56" s="223" t="n"/>
      <c r="M56" s="164" t="n">
        <v>10</v>
      </c>
      <c r="N56" s="208" t="inlineStr">
        <is>
          <t>通过对集镇后河边另一侧道路硬化和集镇公厕至冷库硬化保障村民出行、生产、生活安全及提升村容村貌，带动624户2467人收益。</t>
        </is>
      </c>
      <c r="O56" s="164" t="inlineStr">
        <is>
          <t>其他</t>
        </is>
      </c>
      <c r="P56" s="164" t="n">
        <v>2467</v>
      </c>
      <c r="Q56" s="164" t="inlineStr">
        <is>
          <t>否</t>
        </is>
      </c>
      <c r="R56" s="164" t="inlineStr">
        <is>
          <t>否</t>
        </is>
      </c>
      <c r="S56" s="164" t="inlineStr">
        <is>
          <t>否</t>
        </is>
      </c>
      <c r="T56" s="164" t="inlineStr">
        <is>
          <t>纳章社区</t>
        </is>
      </c>
      <c r="U56" s="164" t="inlineStr">
        <is>
          <t>纳章镇人民政府</t>
        </is>
      </c>
      <c r="V56" s="164" t="inlineStr">
        <is>
          <t>是</t>
        </is>
      </c>
      <c r="W56" s="252" t="n">
        <v>46113</v>
      </c>
      <c r="X56" s="252" t="n">
        <v>46235</v>
      </c>
      <c r="Y56" s="215" t="n"/>
    </row>
    <row r="57" ht="60" customHeight="1" s="1">
      <c r="A57" s="210" t="n">
        <v>49</v>
      </c>
      <c r="B57" s="164" t="inlineStr">
        <is>
          <t>乡村建设行动项目</t>
        </is>
      </c>
      <c r="C57" s="164" t="inlineStr">
        <is>
          <t>农村基础设施_含产业配套基础设施</t>
        </is>
      </c>
      <c r="D57" s="164" t="inlineStr">
        <is>
          <t>农村道路建设（通村路、通户路、小型桥梁等）</t>
        </is>
      </c>
      <c r="E57" s="164" t="inlineStr">
        <is>
          <t>纳章村道路硬化项目</t>
        </is>
      </c>
      <c r="F57" s="164" t="inlineStr">
        <is>
          <t>纳章镇</t>
        </is>
      </c>
      <c r="G57" s="164" t="inlineStr">
        <is>
          <t>纳章社区</t>
        </is>
      </c>
      <c r="H57" s="164" t="inlineStr">
        <is>
          <t>新建</t>
        </is>
      </c>
      <c r="I57" s="208" t="inlineStr">
        <is>
          <t>纳章村加油站后斑鸠山生产道路，长3000米，宽4米，25万元。道路一侧配套沟渠3000米，15万元。</t>
        </is>
      </c>
      <c r="J57" s="223" t="n">
        <v>40</v>
      </c>
      <c r="K57" s="164" t="n">
        <v>30</v>
      </c>
      <c r="L57" s="220" t="n"/>
      <c r="M57" s="164" t="n">
        <v>10</v>
      </c>
      <c r="N57" s="208" t="inlineStr">
        <is>
          <t>通过项目的实施，完善基础设施，提升人居环境，改善群众出行条件，可切实改善群众的生产生活条件和居住环境，预计带动436户1656人收益。</t>
        </is>
      </c>
      <c r="O57" s="164" t="inlineStr">
        <is>
          <t>其他</t>
        </is>
      </c>
      <c r="P57" s="164" t="n">
        <v>1656</v>
      </c>
      <c r="Q57" s="164" t="inlineStr">
        <is>
          <t>否</t>
        </is>
      </c>
      <c r="R57" s="164" t="inlineStr">
        <is>
          <t>否</t>
        </is>
      </c>
      <c r="S57" s="164" t="inlineStr">
        <is>
          <t>否</t>
        </is>
      </c>
      <c r="T57" s="164" t="inlineStr">
        <is>
          <t>纳章社区</t>
        </is>
      </c>
      <c r="U57" s="164" t="inlineStr">
        <is>
          <t>纳章镇人民政府</t>
        </is>
      </c>
      <c r="V57" s="164" t="inlineStr">
        <is>
          <t>是</t>
        </is>
      </c>
      <c r="W57" s="252" t="n">
        <v>46113</v>
      </c>
      <c r="X57" s="252" t="n">
        <v>46235</v>
      </c>
      <c r="Y57" s="261" t="n"/>
    </row>
    <row r="58" ht="88.5" customHeight="1" s="1">
      <c r="A58" s="210" t="n">
        <v>50</v>
      </c>
      <c r="B58" s="164" t="inlineStr">
        <is>
          <t>乡村建设行动项目</t>
        </is>
      </c>
      <c r="C58" s="164" t="inlineStr">
        <is>
          <t>人居环境整治</t>
        </is>
      </c>
      <c r="D58" s="164" t="inlineStr">
        <is>
          <t>农村污水治理</t>
        </is>
      </c>
      <c r="E58" s="164" t="inlineStr">
        <is>
          <t>石龙村污水处理及村内道路硬化项目</t>
        </is>
      </c>
      <c r="F58" s="164" t="inlineStr">
        <is>
          <t>纳章镇</t>
        </is>
      </c>
      <c r="G58" s="164" t="inlineStr">
        <is>
          <t>纳章社区石龙村</t>
        </is>
      </c>
      <c r="H58" s="164" t="inlineStr">
        <is>
          <t>新建</t>
        </is>
      </c>
      <c r="I58" s="208" t="inlineStr">
        <is>
          <t>新建小型生活污水处理设施：一是安装DN200PVC排水管1550米，预计19万；二是安装DN200 HDPE聚乙烯双壁波纹管1550米，预计19万；三是新建玻璃钢化粪池3座，预计4万元。合计42万元。
村内道路硬化2000米，硬化厚度15厘米，C25混凝土，需30万元。</t>
        </is>
      </c>
      <c r="J58" s="223" t="n">
        <v>72</v>
      </c>
      <c r="K58" s="164" t="n">
        <v>50</v>
      </c>
      <c r="L58" s="223" t="n"/>
      <c r="M58" s="164" t="n">
        <v>22</v>
      </c>
      <c r="N58" s="208" t="inlineStr">
        <is>
          <t>通过项目的实施，完善基础设施，提升人居环境，改善群众出行条件，可切实改善群众的生产生活条件和居住环境，预计带动236户863人收益。</t>
        </is>
      </c>
      <c r="O58" s="164" t="inlineStr">
        <is>
          <t>其他</t>
        </is>
      </c>
      <c r="P58" s="164" t="n">
        <v>863</v>
      </c>
      <c r="Q58" s="164" t="inlineStr">
        <is>
          <t>否</t>
        </is>
      </c>
      <c r="R58" s="164" t="inlineStr">
        <is>
          <t>否</t>
        </is>
      </c>
      <c r="S58" s="164" t="inlineStr">
        <is>
          <t>否</t>
        </is>
      </c>
      <c r="T58" s="164" t="inlineStr">
        <is>
          <t>纳章社区</t>
        </is>
      </c>
      <c r="U58" s="164" t="inlineStr">
        <is>
          <t>纳章镇人民政府</t>
        </is>
      </c>
      <c r="V58" s="164" t="inlineStr">
        <is>
          <t>是</t>
        </is>
      </c>
      <c r="W58" s="252" t="n">
        <v>46113</v>
      </c>
      <c r="X58" s="252" t="n">
        <v>46235</v>
      </c>
      <c r="Y58" s="261" t="n"/>
    </row>
    <row r="59" ht="242.25" customHeight="1" s="1">
      <c r="A59" s="210" t="n">
        <v>51</v>
      </c>
      <c r="B59" s="164" t="inlineStr">
        <is>
          <t>乡村建设行动项目</t>
        </is>
      </c>
      <c r="C59" s="164" t="inlineStr">
        <is>
          <t>农村基础设施_含产业配套基础设施</t>
        </is>
      </c>
      <c r="D59" s="164" t="inlineStr">
        <is>
          <t>农村道路建设（通村路、通户路、小型桥梁等）</t>
        </is>
      </c>
      <c r="E59" s="164" t="inlineStr">
        <is>
          <t>曲宗村烟后豆管网建设项目</t>
        </is>
      </c>
      <c r="F59" s="164" t="inlineStr">
        <is>
          <t>纳章镇</t>
        </is>
      </c>
      <c r="G59" s="164" t="inlineStr">
        <is>
          <t>曲宗村委会大曲宗村</t>
        </is>
      </c>
      <c r="H59" s="164" t="inlineStr">
        <is>
          <t>新建</t>
        </is>
      </c>
      <c r="I59" s="208" t="inlineStr">
        <is>
          <t>一、灌溉管网（18万元）
1.主干管：PE管（63mm），沿地块边缘埋地，共1500米，约4.5万元；配总阀、压力表等配件0.5万元。
2.分支管：PE管（32mm），连主干管分至种植区，共6000米，约9万元；配分区阀等配件1万元。
3.滴灌带：内镶贴片式（16mm），每畦1条，共12000米，约3万元。
二、排水管网（12万元）
1.主干排水管：钢筋混凝土管（300mm），沿地块低处铺设，共800米，约6万元；配清淤井8个，1万元。
2.分支排水管：PVC波纹管（200mm），连主干管分至畦沟，共3000米，约3万元。
3.畦沟渗水管：PVC管（110mm，打孔包土工布），共4000米，约2万元。</t>
        </is>
      </c>
      <c r="J59" s="223" t="n">
        <v>30</v>
      </c>
      <c r="K59" s="164" t="n">
        <v>25</v>
      </c>
      <c r="L59" s="223" t="n"/>
      <c r="M59" s="164" t="n">
        <v>5</v>
      </c>
      <c r="N59" s="208" t="inlineStr">
        <is>
          <t>通过项目建设，完善产业项目周边基础设施，强化曲宗村脱贫成效，巩固脱贫成果，有效的落实乡村振兴战略，为壮大村集体经济和实现村民持续增收提供良好的基础，预计带动85户328人收益。</t>
        </is>
      </c>
      <c r="O59" s="164" t="inlineStr">
        <is>
          <t>其他</t>
        </is>
      </c>
      <c r="P59" s="164" t="n">
        <v>328</v>
      </c>
      <c r="Q59" s="164" t="inlineStr">
        <is>
          <t>否</t>
        </is>
      </c>
      <c r="R59" s="164" t="inlineStr">
        <is>
          <t>否</t>
        </is>
      </c>
      <c r="S59" s="164" t="inlineStr">
        <is>
          <t>否</t>
        </is>
      </c>
      <c r="T59" s="164" t="inlineStr">
        <is>
          <t>乡村振兴办</t>
        </is>
      </c>
      <c r="U59" s="164" t="inlineStr">
        <is>
          <t>纳章镇人民政府</t>
        </is>
      </c>
      <c r="V59" s="164" t="inlineStr">
        <is>
          <t>是</t>
        </is>
      </c>
      <c r="W59" s="252" t="n">
        <v>46113</v>
      </c>
      <c r="X59" s="252" t="n">
        <v>46235</v>
      </c>
      <c r="Y59" s="164" t="n"/>
    </row>
    <row r="60" ht="60.75" customHeight="1" s="1">
      <c r="A60" s="210" t="n">
        <v>52</v>
      </c>
      <c r="B60" s="164" t="inlineStr">
        <is>
          <t>乡村建设行动项目</t>
        </is>
      </c>
      <c r="C60" s="164" t="inlineStr">
        <is>
          <t>农村基础设施_含产业配套基础设施</t>
        </is>
      </c>
      <c r="D60" s="164" t="inlineStr">
        <is>
          <t>农村道路建设（通村路、通户路、小型桥梁等）</t>
        </is>
      </c>
      <c r="E60" s="164" t="inlineStr">
        <is>
          <t>曲宗村内基础建设项目</t>
        </is>
      </c>
      <c r="F60" s="164" t="inlineStr">
        <is>
          <t>纳章镇</t>
        </is>
      </c>
      <c r="G60" s="164" t="inlineStr">
        <is>
          <t>曲宗村委会大曲宗村</t>
        </is>
      </c>
      <c r="H60" s="164" t="inlineStr">
        <is>
          <t>新建</t>
        </is>
      </c>
      <c r="I60" s="208" t="inlineStr">
        <is>
          <t>硬化村内道路共计1500米，硬化厚度15厘米，C25混凝土，硬化面积900立方米，需资金40万元。</t>
        </is>
      </c>
      <c r="J60" s="223" t="n">
        <v>30</v>
      </c>
      <c r="K60" s="164" t="n">
        <v>25</v>
      </c>
      <c r="L60" s="223" t="n"/>
      <c r="M60" s="164" t="n">
        <v>5</v>
      </c>
      <c r="N60" s="208" t="inlineStr">
        <is>
          <t>通过项目建设，完善产业项目周边基础设施，强化曲宗村脱贫成效，巩固脱贫成果，有效的落实乡村振兴战略，为壮大村集体经济和实现村民持续增收提供良好的基础，预计带动85户328人收益。</t>
        </is>
      </c>
      <c r="O60" s="164" t="inlineStr">
        <is>
          <t>其他</t>
        </is>
      </c>
      <c r="P60" s="164" t="n">
        <v>328</v>
      </c>
      <c r="Q60" s="164" t="inlineStr">
        <is>
          <t>否</t>
        </is>
      </c>
      <c r="R60" s="164" t="inlineStr">
        <is>
          <t>否</t>
        </is>
      </c>
      <c r="S60" s="164" t="inlineStr">
        <is>
          <t>否</t>
        </is>
      </c>
      <c r="T60" s="164" t="inlineStr">
        <is>
          <t>乡村振兴办</t>
        </is>
      </c>
      <c r="U60" s="164" t="inlineStr">
        <is>
          <t>纳章镇人民政府</t>
        </is>
      </c>
      <c r="V60" s="164" t="inlineStr">
        <is>
          <t>是</t>
        </is>
      </c>
      <c r="W60" s="252" t="n">
        <v>46113</v>
      </c>
      <c r="X60" s="252" t="n">
        <v>46235</v>
      </c>
      <c r="Y60" s="164" t="n"/>
    </row>
    <row r="61" ht="84.75" customHeight="1" s="1">
      <c r="A61" s="210" t="n">
        <v>53</v>
      </c>
      <c r="B61" s="164" t="inlineStr">
        <is>
          <t>乡村建设行动项目</t>
        </is>
      </c>
      <c r="C61" s="164" t="inlineStr">
        <is>
          <t>农村基础设施_含产业配套基础设施</t>
        </is>
      </c>
      <c r="D61" s="164" t="inlineStr">
        <is>
          <t>农村道路建设（通村路、通户路、小型桥梁等）</t>
        </is>
      </c>
      <c r="E61" s="164" t="inlineStr">
        <is>
          <t>段迤泽、杜迤泽村民小组基础设施项目</t>
        </is>
      </c>
      <c r="F61" s="216" t="inlineStr">
        <is>
          <t>纳章镇</t>
        </is>
      </c>
      <c r="G61" s="216" t="inlineStr">
        <is>
          <t>竹园村</t>
        </is>
      </c>
      <c r="H61" s="216" t="inlineStr">
        <is>
          <t>新建</t>
        </is>
      </c>
      <c r="I61" s="208" t="inlineStr">
        <is>
          <t>新建污水沟渠治理（三面光+盖板）1600米，500元/米，小计80万元。</t>
        </is>
      </c>
      <c r="J61" s="223" t="n">
        <v>80</v>
      </c>
      <c r="K61" s="164" t="n">
        <v>60</v>
      </c>
      <c r="L61" s="164" t="n">
        <v>20</v>
      </c>
      <c r="M61" s="223" t="n"/>
      <c r="N61" s="208" t="inlineStr">
        <is>
          <t>通过项目的实施，完善基础设施，提升人居环境，改善群众出行条件，可切实改善各族群众的生产生活条件和居住环境，解决活动室危房安全隐患。项目建成后覆盖村内207户741人，提升人居环境，建设宜居乡村，实现村民持续增收提供良好的基础。</t>
        </is>
      </c>
      <c r="O61" s="164" t="inlineStr">
        <is>
          <t>其他</t>
        </is>
      </c>
      <c r="P61" s="164" t="n">
        <v>741</v>
      </c>
      <c r="Q61" s="243" t="inlineStr">
        <is>
          <t>否</t>
        </is>
      </c>
      <c r="R61" s="243" t="inlineStr">
        <is>
          <t>否</t>
        </is>
      </c>
      <c r="S61" s="243" t="inlineStr">
        <is>
          <t>是</t>
        </is>
      </c>
      <c r="T61" s="243" t="inlineStr">
        <is>
          <t>竹园村民委员会</t>
        </is>
      </c>
      <c r="U61" s="243" t="inlineStr">
        <is>
          <t>竹园村民委员会</t>
        </is>
      </c>
      <c r="V61" s="243" t="inlineStr">
        <is>
          <t>是</t>
        </is>
      </c>
      <c r="W61" s="253" t="n">
        <v>46368</v>
      </c>
      <c r="X61" s="253" t="n">
        <v>46478</v>
      </c>
      <c r="Y61" s="164" t="n"/>
    </row>
    <row r="62" ht="190.5" customHeight="1" s="1">
      <c r="A62" s="210" t="n">
        <v>54</v>
      </c>
      <c r="B62" s="164" t="inlineStr">
        <is>
          <t>乡村建设行动项目</t>
        </is>
      </c>
      <c r="C62" s="164" t="inlineStr">
        <is>
          <t>人居环境整治</t>
        </is>
      </c>
      <c r="D62" s="164" t="inlineStr">
        <is>
          <t>农村污水治理</t>
        </is>
      </c>
      <c r="E62" s="164" t="inlineStr">
        <is>
          <t>大、小天生坝村污水收集处理</t>
        </is>
      </c>
      <c r="F62" s="164" t="inlineStr">
        <is>
          <t>纳章镇</t>
        </is>
      </c>
      <c r="G62" s="164" t="inlineStr">
        <is>
          <t>龙洞村委会</t>
        </is>
      </c>
      <c r="H62" s="164" t="inlineStr">
        <is>
          <t>新建</t>
        </is>
      </c>
      <c r="I62" s="233" t="inlineStr">
        <is>
          <t>一、小天生坝村小组村内污水收集处理
1.污水收集管网300*1400米，200*2600米，150*3000米，铺设需要资金11万元。
2.村内修建水沟盖板20公分厚800米，需要资金9万元。
3.新建沉沙井35口，新建污水收集池1座。
4.架设动力电需要10万元。
二、大天生坝村小组村内污水收集处理
1.污水收集管网300*1500米，200*2700米，150*3200米、铺设需要资金16万元。
2、排水沟盖板20公分厚1000米，架设动力电，需要资金14万元。</t>
        </is>
      </c>
      <c r="J62" s="223" t="n">
        <v>60</v>
      </c>
      <c r="K62" s="164" t="n">
        <v>50</v>
      </c>
      <c r="L62" s="223" t="n"/>
      <c r="M62" s="164" t="n">
        <v>10</v>
      </c>
      <c r="N62" s="208" t="inlineStr">
        <is>
          <t>通过污水收集处理改善大、小天生坝两个村228户827人（其中脱贫户33户）生活环境，提高村民生活质量，巩固脱贫攻坚成效，加快实现乡村振兴目标</t>
        </is>
      </c>
      <c r="O62" s="164" t="inlineStr">
        <is>
          <t>其他</t>
        </is>
      </c>
      <c r="P62" s="164" t="n">
        <v>827</v>
      </c>
      <c r="Q62" s="164" t="inlineStr">
        <is>
          <t>否</t>
        </is>
      </c>
      <c r="R62" s="164" t="inlineStr">
        <is>
          <t>否</t>
        </is>
      </c>
      <c r="S62" s="164" t="inlineStr">
        <is>
          <t>否</t>
        </is>
      </c>
      <c r="T62" s="164" t="inlineStr">
        <is>
          <t>乡村振兴办</t>
        </is>
      </c>
      <c r="U62" s="164" t="inlineStr">
        <is>
          <t>纳章镇人民政府</t>
        </is>
      </c>
      <c r="V62" s="164" t="inlineStr">
        <is>
          <t>是</t>
        </is>
      </c>
      <c r="W62" s="252" t="n">
        <v>46082</v>
      </c>
      <c r="X62" s="252" t="n">
        <v>46174</v>
      </c>
      <c r="Y62" s="164" t="n"/>
    </row>
    <row r="63" ht="121.5" customHeight="1" s="1">
      <c r="A63" s="210" t="n">
        <v>55</v>
      </c>
      <c r="B63" s="209" t="inlineStr">
        <is>
          <t>乡村建设行动项目</t>
        </is>
      </c>
      <c r="C63" s="209" t="inlineStr">
        <is>
          <t>农村基础设施_含产业配套基础设施</t>
        </is>
      </c>
      <c r="D63" s="209" t="inlineStr">
        <is>
          <t>旅居村配套基础设施建设</t>
        </is>
      </c>
      <c r="E63" s="209" t="inlineStr">
        <is>
          <t>旧县街道白塔社区张基屯民族团结进步示范村</t>
        </is>
      </c>
      <c r="F63" s="209" t="inlineStr">
        <is>
          <t>旧县街道</t>
        </is>
      </c>
      <c r="G63" s="209" t="inlineStr">
        <is>
          <t>白塔社区张基屯村</t>
        </is>
      </c>
      <c r="H63" s="209" t="inlineStr">
        <is>
          <t>新建</t>
        </is>
      </c>
      <c r="I63" s="212" t="inlineStr">
        <is>
          <t>1.浆砌石挡墙支砌约1060立方米，单价320元/m³，预计投资约34万元；
2.进村道路及村内道路混凝土路面硬化约6500平方米，单价70元/m²，预计投资约45万元；
3.进村道路及村内道路修复、改造提升：3000平方米，单价70元/m²，预计投资约21万元；
以上建设内容预计投资约100万元。</t>
        </is>
      </c>
      <c r="J63" s="222" t="n">
        <v>100</v>
      </c>
      <c r="K63" s="209" t="n">
        <v>60</v>
      </c>
      <c r="L63" s="222" t="n">
        <v>30</v>
      </c>
      <c r="M63" s="209" t="n">
        <v>10</v>
      </c>
      <c r="N63" s="212" t="inlineStr">
        <is>
          <t>通过完善旅居村配套设施，整合资金在保留原有院落布局基础上，围绕广场形成旅居区、商业餐饮区、户外烧烤区、共享菜园、滨水景观平台、网红打卡点、竞钓场等集中活动区，兼具乡土特色与现代功能，符合“轻改造、重体验”的乡村旅居开发趋势，引入社会资本运营，带动村民、村集体经济增收，着力打造旅游促进各族群众交往交流交融重要载体，项目建成后覆盖村民137户513人。</t>
        </is>
      </c>
      <c r="O63" s="209" t="inlineStr">
        <is>
          <t>基础设施、公共服务</t>
        </is>
      </c>
      <c r="P63" s="209" t="inlineStr">
        <is>
          <t>513人</t>
        </is>
      </c>
      <c r="Q63" s="209" t="inlineStr">
        <is>
          <t>否</t>
        </is>
      </c>
      <c r="R63" s="209" t="inlineStr">
        <is>
          <t>否</t>
        </is>
      </c>
      <c r="S63" s="209" t="inlineStr">
        <is>
          <t>否</t>
        </is>
      </c>
      <c r="T63" s="209" t="inlineStr">
        <is>
          <t>马龙区民族宗教事务局</t>
        </is>
      </c>
      <c r="U63" s="209" t="inlineStr">
        <is>
          <t>旧县街道</t>
        </is>
      </c>
      <c r="V63" s="209" t="inlineStr">
        <is>
          <t>是</t>
        </is>
      </c>
      <c r="W63" s="248" t="n">
        <v>46082</v>
      </c>
      <c r="X63" s="248" t="n">
        <v>46235</v>
      </c>
      <c r="Y63" s="209" t="n"/>
    </row>
    <row r="64" ht="87.75" customHeight="1" s="1">
      <c r="A64" s="210" t="n">
        <v>56</v>
      </c>
      <c r="B64" s="209" t="inlineStr">
        <is>
          <t>乡村建设行动项目</t>
        </is>
      </c>
      <c r="C64" s="209" t="inlineStr">
        <is>
          <t>农村基础设施_含产业配套基础设施</t>
        </is>
      </c>
      <c r="D64" s="209" t="inlineStr">
        <is>
          <t>旅居村配套基础设施建设</t>
        </is>
      </c>
      <c r="E64" s="209" t="inlineStr">
        <is>
          <t>旧县街道白塔社区白塔村民族团结示范村建设项目</t>
        </is>
      </c>
      <c r="F64" s="217" t="inlineStr">
        <is>
          <t>旧县街道</t>
        </is>
      </c>
      <c r="G64" s="217" t="inlineStr">
        <is>
          <t>白塔社区白塔村</t>
        </is>
      </c>
      <c r="H64" s="209" t="inlineStr">
        <is>
          <t>新建</t>
        </is>
      </c>
      <c r="I64" s="212" t="inlineStr">
        <is>
          <t>1.室外给排水工程：PE给水管1000米，100元/米，合计10万元；雨水排水暗沟570米，350元/米，合计20万元；污水排水hdpe波纹管1000米，400元/米，合计40万元；污水处理设施安装一体化污水处理终端1套，30万元。预计投入资金100万元。</t>
        </is>
      </c>
      <c r="J64" s="222" t="n">
        <v>100</v>
      </c>
      <c r="K64" s="222" t="n"/>
      <c r="L64" s="222" t="n">
        <v>100</v>
      </c>
      <c r="M64" s="222" t="n"/>
      <c r="N64" s="209" t="inlineStr">
        <is>
          <t>通过完善旅居村配套设施，整合资金打造住宿、观光、餐饮、娱乐等多业态综合体，推动“农文旅”融合发展。项目建成后，将成为推动文旅产业发展、促进各族群众广泛交往交流交融，凝聚中华民族共同体意识的重要载体，覆盖133户496人，能有效带动村集体经济增收。</t>
        </is>
      </c>
      <c r="O64" s="209" t="inlineStr">
        <is>
          <t>基础设施、公共服务</t>
        </is>
      </c>
      <c r="P64" s="209" t="inlineStr">
        <is>
          <t>496人</t>
        </is>
      </c>
      <c r="Q64" s="209" t="inlineStr">
        <is>
          <t>否</t>
        </is>
      </c>
      <c r="R64" s="209" t="inlineStr">
        <is>
          <t>否</t>
        </is>
      </c>
      <c r="S64" s="209" t="inlineStr">
        <is>
          <t>否</t>
        </is>
      </c>
      <c r="T64" s="209" t="inlineStr">
        <is>
          <t>马龙区民族宗教事务局</t>
        </is>
      </c>
      <c r="U64" s="209" t="inlineStr">
        <is>
          <t>旧县街道</t>
        </is>
      </c>
      <c r="V64" s="209" t="inlineStr">
        <is>
          <t>是</t>
        </is>
      </c>
      <c r="W64" s="248" t="n">
        <v>46082</v>
      </c>
      <c r="X64" s="248" t="n">
        <v>46235</v>
      </c>
      <c r="Y64" s="230" t="n"/>
    </row>
    <row r="65" ht="85.5" customHeight="1" s="1">
      <c r="A65" s="210" t="n">
        <v>57</v>
      </c>
      <c r="B65" s="209" t="inlineStr">
        <is>
          <t>乡村建设行动</t>
        </is>
      </c>
      <c r="C65" s="209" t="inlineStr">
        <is>
          <t>农村基础设施</t>
        </is>
      </c>
      <c r="D65" s="209" t="inlineStr">
        <is>
          <t>农村道路建设</t>
        </is>
      </c>
      <c r="E65" s="209" t="inlineStr">
        <is>
          <t>月望乡月望民族团结进步示范社区</t>
        </is>
      </c>
      <c r="F65" s="209" t="inlineStr">
        <is>
          <t>月望乡</t>
        </is>
      </c>
      <c r="G65" s="209" t="inlineStr">
        <is>
          <t>月望社区</t>
        </is>
      </c>
      <c r="H65" s="230" t="inlineStr">
        <is>
          <t>新建</t>
        </is>
      </c>
      <c r="I65" s="212" t="inlineStr">
        <is>
          <t>红果寨村道路硬化534.13米，宽3.7米，用C25混凝土浇筑20公分厚，共395.26立方米，每立方米380元，投入资金15.02万元；月望村沟渠支砌520米，宽0.5米，高1.2米，共计312立方米，每立方米480元，投入资金14.98万元</t>
        </is>
      </c>
      <c r="J65" s="266" t="n">
        <v>30</v>
      </c>
      <c r="K65" s="266" t="n">
        <v>30</v>
      </c>
      <c r="L65" s="266" t="n"/>
      <c r="M65" s="222" t="n"/>
      <c r="N65" s="212" t="inlineStr">
        <is>
          <t>通过项目建设，有利于推进红果寨村、月望村产业与经济发展，项目建成后，将极大改善小红果寨村、月望村基础设施建设，项目覆盖788户2728人，其中脱贫户144户552人交通出行困难问题，进一步补齐地区发展短板，夯实铸牢中华民族共同体意识物质基础。</t>
        </is>
      </c>
      <c r="O65" s="230" t="inlineStr">
        <is>
          <t>公共服务</t>
        </is>
      </c>
      <c r="P65" s="230" t="inlineStr">
        <is>
          <t>2728人</t>
        </is>
      </c>
      <c r="Q65" s="230" t="inlineStr">
        <is>
          <t>否</t>
        </is>
      </c>
      <c r="R65" s="230" t="inlineStr">
        <is>
          <t>否</t>
        </is>
      </c>
      <c r="S65" s="230" t="inlineStr">
        <is>
          <t>否</t>
        </is>
      </c>
      <c r="T65" s="209" t="inlineStr">
        <is>
          <t>马龙区民族宗教事务局</t>
        </is>
      </c>
      <c r="U65" s="209" t="inlineStr">
        <is>
          <t>月望乡人民政府</t>
        </is>
      </c>
      <c r="V65" s="230" t="inlineStr">
        <is>
          <t>是</t>
        </is>
      </c>
      <c r="W65" s="275" t="n">
        <v>46082</v>
      </c>
      <c r="X65" s="275" t="n">
        <v>46296</v>
      </c>
      <c r="Y65" s="230" t="n"/>
    </row>
    <row r="66" ht="61.5" customHeight="1" s="1">
      <c r="A66" s="210" t="n">
        <v>58</v>
      </c>
      <c r="B66" s="625" t="inlineStr">
        <is>
          <t>乡村建设行动</t>
        </is>
      </c>
      <c r="C66" s="625" t="inlineStr">
        <is>
          <t>农村基础设施_含产业配套基础设施</t>
        </is>
      </c>
      <c r="D66" s="625" t="inlineStr">
        <is>
          <t>农村道路建设（通村路、通户路、小型桥梁等）</t>
        </is>
      </c>
      <c r="E66" s="244" t="inlineStr">
        <is>
          <t>王家庄街道2026年基础设施补短板建设项目</t>
        </is>
      </c>
      <c r="F66" s="210" t="inlineStr">
        <is>
          <t>王家庄街道</t>
        </is>
      </c>
      <c r="G66" s="244" t="inlineStr">
        <is>
          <t>王家庄、新屯2个社区</t>
        </is>
      </c>
      <c r="H66" s="210" t="inlineStr">
        <is>
          <t>新建</t>
        </is>
      </c>
      <c r="I66" s="628" t="inlineStr">
        <is>
          <t>硬化村内道路1020米，其中：王家庄社区小六十亩670米、宽4米，新屯社区色甲村内硬化350米、宽3.5米。共需C25混凝土782立方米，单价430元/立方米。</t>
        </is>
      </c>
      <c r="J66" s="268" t="n">
        <v>34</v>
      </c>
      <c r="K66" s="237" t="n"/>
      <c r="L66" s="222" t="n">
        <v>26</v>
      </c>
      <c r="M66" s="222" t="n">
        <v>8</v>
      </c>
      <c r="N66" s="231" t="inlineStr">
        <is>
          <t>通过项目实施，一是有效解决王家庄等2个社区脱贫户（209人）和群众的安全出行难题。同时，大力推动社会经济发展，加快乡村振兴建设。二是有利于党群、干群关系进一步密切，提高群众生活质量。</t>
        </is>
      </c>
      <c r="O66" s="210" t="inlineStr">
        <is>
          <t>完善基础设施，解决群众安全出行，带动生产发展。</t>
        </is>
      </c>
      <c r="P66" s="271" t="n">
        <v>6040</v>
      </c>
      <c r="Q66" s="210" t="inlineStr">
        <is>
          <t>否</t>
        </is>
      </c>
      <c r="R66" s="210" t="inlineStr">
        <is>
          <t>否</t>
        </is>
      </c>
      <c r="S66" s="210" t="inlineStr">
        <is>
          <t>否</t>
        </is>
      </c>
      <c r="T66" s="210" t="inlineStr">
        <is>
          <t>区农业农村局</t>
        </is>
      </c>
      <c r="U66" s="210" t="inlineStr">
        <is>
          <t>王家庄街道办事处</t>
        </is>
      </c>
      <c r="V66" s="210" t="inlineStr">
        <is>
          <t>是</t>
        </is>
      </c>
      <c r="W66" s="248" t="n">
        <v>46082</v>
      </c>
      <c r="X66" s="248" t="n">
        <v>46174</v>
      </c>
      <c r="Y66" s="209" t="n"/>
    </row>
    <row r="67" ht="63.75" customHeight="1" s="1">
      <c r="A67" s="210" t="n">
        <v>59</v>
      </c>
      <c r="B67" s="210" t="inlineStr">
        <is>
          <t>乡村建设行动</t>
        </is>
      </c>
      <c r="C67" s="210" t="inlineStr">
        <is>
          <t>农村基础设施_含产业配套基础设施</t>
        </is>
      </c>
      <c r="D67" s="210" t="inlineStr">
        <is>
          <t>农村道路建设（通村路、通户路、小型桥梁等）</t>
        </is>
      </c>
      <c r="E67" s="210" t="inlineStr">
        <is>
          <t>王家庄街道庄郎社区村内道路硬化建设项目</t>
        </is>
      </c>
      <c r="F67" s="210" t="inlineStr">
        <is>
          <t>王家庄街道</t>
        </is>
      </c>
      <c r="G67" s="210" t="inlineStr">
        <is>
          <t>庄郎社区</t>
        </is>
      </c>
      <c r="H67" s="210" t="inlineStr">
        <is>
          <t>新建</t>
        </is>
      </c>
      <c r="I67" s="221" t="inlineStr">
        <is>
          <t>硬化庄郎社区庄郎村村内道路硬400米、宽4米,直田村村内道路硬化570米、宽4米，共需C25混凝土776立方米，单价430元/立方米。浆砌挡墙72立方米，单价350元/立方米。</t>
        </is>
      </c>
      <c r="J67" s="222" t="n">
        <v>22.13</v>
      </c>
      <c r="K67" s="209" t="n">
        <v>22</v>
      </c>
      <c r="L67" s="222" t="n"/>
      <c r="M67" s="209" t="n">
        <v>0.13</v>
      </c>
      <c r="N67" s="213" t="inlineStr">
        <is>
          <t>通过项目实施，一是有效解决庄郎社区脱贫户（69人）和群众的安全出行难题。同时，大力推动社会经济发展，加快乡村振兴建设。二是有利于党群、干群关系进一步密切，提高群众生活质量。</t>
        </is>
      </c>
      <c r="O67" s="210" t="inlineStr">
        <is>
          <t>完善基础设施，解决群众安全出行，带动生产发展。</t>
        </is>
      </c>
      <c r="P67" s="209" t="n">
        <v>2211</v>
      </c>
      <c r="Q67" s="273" t="inlineStr">
        <is>
          <t>否</t>
        </is>
      </c>
      <c r="R67" s="210" t="inlineStr">
        <is>
          <t>否</t>
        </is>
      </c>
      <c r="S67" s="210" t="inlineStr">
        <is>
          <t>否</t>
        </is>
      </c>
      <c r="T67" s="210" t="inlineStr">
        <is>
          <t>区农业农村局</t>
        </is>
      </c>
      <c r="U67" s="210" t="inlineStr">
        <is>
          <t>王家庄街道办事处</t>
        </is>
      </c>
      <c r="V67" s="164" t="inlineStr">
        <is>
          <t>是</t>
        </is>
      </c>
      <c r="W67" s="248" t="n">
        <v>46204</v>
      </c>
      <c r="X67" s="602" t="n">
        <v>46266</v>
      </c>
      <c r="Y67" s="209" t="n"/>
    </row>
    <row r="68" ht="60.75" customHeight="1" s="1">
      <c r="A68" s="210" t="n">
        <v>60</v>
      </c>
      <c r="B68" s="210" t="inlineStr">
        <is>
          <t>乡村建设行动</t>
        </is>
      </c>
      <c r="C68" s="210" t="inlineStr">
        <is>
          <t>农村基础设施_含产业配套基础设施</t>
        </is>
      </c>
      <c r="D68" s="210" t="inlineStr">
        <is>
          <t>农村道路建设（通村路、通户路、小型桥梁等）</t>
        </is>
      </c>
      <c r="E68" s="210" t="inlineStr">
        <is>
          <t>王家庄街道永发社区村内道路硬化建设项目</t>
        </is>
      </c>
      <c r="F68" s="210" t="inlineStr">
        <is>
          <t>王家庄街道</t>
        </is>
      </c>
      <c r="G68" s="210" t="inlineStr">
        <is>
          <t>永发社区</t>
        </is>
      </c>
      <c r="H68" s="210" t="inlineStr">
        <is>
          <t>新建</t>
        </is>
      </c>
      <c r="I68" s="221" t="inlineStr">
        <is>
          <t>硬化村内道路400米，其中：永发社区永发一组120米、老国箐村280米。共需C25混凝土320立方米，单价430元/立方米。</t>
        </is>
      </c>
      <c r="J68" s="222" t="n">
        <v>13.76</v>
      </c>
      <c r="K68" s="209" t="n">
        <v>13</v>
      </c>
      <c r="L68" s="222" t="n"/>
      <c r="M68" s="209" t="n">
        <v>0.76</v>
      </c>
      <c r="N68" s="213" t="inlineStr">
        <is>
          <t>通过项目实施，一是有效解决永发社区脱贫户（64人）和群众的安全出行难题。同时，大力推动社会经济发展，加快乡村振兴建设。二是有利于党群、干群关系进一步密切，提高群众生活质量。</t>
        </is>
      </c>
      <c r="O68" s="210" t="inlineStr">
        <is>
          <t>完善基础设施，解决群众安全出行，带动生产发展。</t>
        </is>
      </c>
      <c r="P68" s="209" t="n">
        <v>1780</v>
      </c>
      <c r="Q68" s="273" t="inlineStr">
        <is>
          <t>否</t>
        </is>
      </c>
      <c r="R68" s="210" t="inlineStr">
        <is>
          <t>否</t>
        </is>
      </c>
      <c r="S68" s="210" t="inlineStr">
        <is>
          <t>否</t>
        </is>
      </c>
      <c r="T68" s="210" t="inlineStr">
        <is>
          <t>区农业农村局</t>
        </is>
      </c>
      <c r="U68" s="210" t="inlineStr">
        <is>
          <t>王家庄街道办事处</t>
        </is>
      </c>
      <c r="V68" s="164" t="inlineStr">
        <is>
          <t>是</t>
        </is>
      </c>
      <c r="W68" s="248" t="n">
        <v>46204</v>
      </c>
      <c r="X68" s="602" t="n">
        <v>46266</v>
      </c>
      <c r="Y68" s="209" t="n"/>
    </row>
    <row r="69" ht="63" customHeight="1" s="1">
      <c r="A69" s="210" t="n">
        <v>61</v>
      </c>
      <c r="B69" s="210" t="inlineStr">
        <is>
          <t>乡村建设行动</t>
        </is>
      </c>
      <c r="C69" s="210" t="inlineStr">
        <is>
          <t>农村基础设施_含产业配套基础设施</t>
        </is>
      </c>
      <c r="D69" s="210" t="inlineStr">
        <is>
          <t>农村道路建设（通村路、通户路、小型桥梁等）</t>
        </is>
      </c>
      <c r="E69" s="164" t="inlineStr">
        <is>
          <t>王家庄街道王家庄社区乡村振兴村建设项目</t>
        </is>
      </c>
      <c r="F69" s="210" t="inlineStr">
        <is>
          <t>王家庄街道</t>
        </is>
      </c>
      <c r="G69" s="210" t="inlineStr">
        <is>
          <t>王家庄社区</t>
        </is>
      </c>
      <c r="H69" s="210" t="inlineStr">
        <is>
          <t>新建</t>
        </is>
      </c>
      <c r="I69" s="221" t="inlineStr">
        <is>
          <t>硬化村内道路300米，宽4米，共需C25混凝土240立方米，单价430元/立方米。修建排水沟渠350米，单价350/米，安装路灯100盏，单价1800元/盏，及村内附属设施。</t>
        </is>
      </c>
      <c r="J69" s="222" t="n">
        <v>43.17</v>
      </c>
      <c r="K69" s="222" t="n"/>
      <c r="L69" s="222" t="n">
        <v>30</v>
      </c>
      <c r="M69" s="222" t="n">
        <v>13.17</v>
      </c>
      <c r="N69" s="213" t="inlineStr">
        <is>
          <t>通过项目实施，一是有效解决王家庄社区脱贫户（78人）和群众的安全出行难题。同时，大力推动社会经济发展，加快乡村振兴建设。二是有利于党群、干群关系进一步密切，提高群众生活质量。</t>
        </is>
      </c>
      <c r="O69" s="210" t="inlineStr">
        <is>
          <t>完善基础设施，加快乡村振兴建设，带动生产发展。</t>
        </is>
      </c>
      <c r="P69" s="209" t="n">
        <v>2460</v>
      </c>
      <c r="Q69" s="273" t="inlineStr">
        <is>
          <t>否</t>
        </is>
      </c>
      <c r="R69" s="210" t="inlineStr">
        <is>
          <t>否</t>
        </is>
      </c>
      <c r="S69" s="210" t="inlineStr">
        <is>
          <t>否</t>
        </is>
      </c>
      <c r="T69" s="210" t="inlineStr">
        <is>
          <t>区农业农村局</t>
        </is>
      </c>
      <c r="U69" s="210" t="inlineStr">
        <is>
          <t>王家庄街道办事处</t>
        </is>
      </c>
      <c r="V69" s="164" t="inlineStr">
        <is>
          <t>是</t>
        </is>
      </c>
      <c r="W69" s="248" t="n">
        <v>46204</v>
      </c>
      <c r="X69" s="602" t="n">
        <v>46266</v>
      </c>
      <c r="Y69" s="209" t="n"/>
    </row>
    <row r="70" ht="60.75" customHeight="1" s="1">
      <c r="A70" s="210" t="n">
        <v>62</v>
      </c>
      <c r="B70" s="210" t="inlineStr">
        <is>
          <t>乡村建设行动</t>
        </is>
      </c>
      <c r="C70" s="210" t="inlineStr">
        <is>
          <t>农村基础设施_含产业配套基础设施</t>
        </is>
      </c>
      <c r="D70" s="210" t="inlineStr">
        <is>
          <t>农村道路建设（通村路、通户路、小型桥梁等）</t>
        </is>
      </c>
      <c r="E70" s="164" t="inlineStr">
        <is>
          <t>王家庄街道格里社区发胯居民小组村内道路硬化建设项目</t>
        </is>
      </c>
      <c r="F70" s="210" t="inlineStr">
        <is>
          <t>王家庄街道</t>
        </is>
      </c>
      <c r="G70" s="210" t="inlineStr">
        <is>
          <t>格里社区</t>
        </is>
      </c>
      <c r="H70" s="210" t="inlineStr">
        <is>
          <t>新建</t>
        </is>
      </c>
      <c r="I70" s="221" t="inlineStr">
        <is>
          <t>硬化村内道路325米，宽5.5米。共需C25混凝土357.5立方米，单价430元/立方米。</t>
        </is>
      </c>
      <c r="J70" s="222" t="n">
        <v>15.37</v>
      </c>
      <c r="K70" s="222" t="n"/>
      <c r="L70" s="222" t="n">
        <v>10</v>
      </c>
      <c r="M70" s="222" t="n">
        <v>5.37</v>
      </c>
      <c r="N70" s="213" t="inlineStr">
        <is>
          <t>通过项目实施，一是有效解决格里社区脱贫户（136人）和群众的安全出行难题。同时，大力推动社会经济发展，加快乡村振兴建设。二是有利于党群、干群关系进一步密切，提高群众生活质量。</t>
        </is>
      </c>
      <c r="O70" s="210" t="inlineStr">
        <is>
          <t>完善基础设施，加快乡村振兴建设，带动生产发展。</t>
        </is>
      </c>
      <c r="P70" s="209" t="n">
        <v>2503</v>
      </c>
      <c r="Q70" s="273" t="inlineStr">
        <is>
          <t>否</t>
        </is>
      </c>
      <c r="R70" s="210" t="inlineStr">
        <is>
          <t>否</t>
        </is>
      </c>
      <c r="S70" s="210" t="inlineStr">
        <is>
          <t>否</t>
        </is>
      </c>
      <c r="T70" s="210" t="inlineStr">
        <is>
          <t>区农业农村局</t>
        </is>
      </c>
      <c r="U70" s="210" t="inlineStr">
        <is>
          <t>王家庄街道办事处</t>
        </is>
      </c>
      <c r="V70" s="164" t="inlineStr">
        <is>
          <t>是</t>
        </is>
      </c>
      <c r="W70" s="248" t="n">
        <v>46204</v>
      </c>
      <c r="X70" s="602" t="n">
        <v>46266</v>
      </c>
      <c r="Y70" s="209" t="n"/>
    </row>
    <row r="71" ht="60.75" customHeight="1" s="1">
      <c r="A71" s="210" t="n">
        <v>63</v>
      </c>
      <c r="B71" s="164" t="inlineStr">
        <is>
          <t>乡村建设行动</t>
        </is>
      </c>
      <c r="C71" s="164" t="inlineStr">
        <is>
          <t>农村基础设施_含产业配套基础设施</t>
        </is>
      </c>
      <c r="D71" s="164" t="inlineStr">
        <is>
          <t>农村道路建设（通村路、通户路、小型桥梁等）</t>
        </is>
      </c>
      <c r="E71" s="164" t="inlineStr">
        <is>
          <t>王家庄街道格里社区格里居民小组村内道路硬化建设项目</t>
        </is>
      </c>
      <c r="F71" s="164" t="inlineStr">
        <is>
          <t>王家庄街道</t>
        </is>
      </c>
      <c r="G71" s="164" t="inlineStr">
        <is>
          <t>格里社区</t>
        </is>
      </c>
      <c r="H71" s="164" t="inlineStr">
        <is>
          <t>新建</t>
        </is>
      </c>
      <c r="I71" s="208" t="inlineStr">
        <is>
          <t>硬化格里居民小组村内1980米，平均宽度5米，厚0.3米.共需C25混凝土2970立方米，单价430元/立方米。其他附属设施建设。</t>
        </is>
      </c>
      <c r="J71" s="223" t="n">
        <v>127.71</v>
      </c>
      <c r="K71" s="164" t="n">
        <v>60</v>
      </c>
      <c r="L71" s="164" t="n">
        <v>40</v>
      </c>
      <c r="M71" s="164" t="n">
        <v>27.71</v>
      </c>
      <c r="N71" s="208" t="inlineStr">
        <is>
          <t>通过项目实施，一是有效解决格里社区脱贫户（136人）和群众的安全出行难题。同时，大力推动社会经济发展，加快乡村振兴建设。二是有利于党群、干群关系进一步密切，提高群众生活质量。</t>
        </is>
      </c>
      <c r="O71" s="164" t="inlineStr">
        <is>
          <t>完善基础设施，加快乡村振兴建设，带动生产发展。</t>
        </is>
      </c>
      <c r="P71" s="164" t="n">
        <v>2503</v>
      </c>
      <c r="Q71" s="274" t="inlineStr">
        <is>
          <t>否</t>
        </is>
      </c>
      <c r="R71" s="164" t="inlineStr">
        <is>
          <t>否</t>
        </is>
      </c>
      <c r="S71" s="164" t="inlineStr">
        <is>
          <t>否</t>
        </is>
      </c>
      <c r="T71" s="210" t="inlineStr">
        <is>
          <t>区农业农村局</t>
        </is>
      </c>
      <c r="U71" s="164" t="inlineStr">
        <is>
          <t>王家庄街道办事处</t>
        </is>
      </c>
      <c r="V71" s="164" t="inlineStr">
        <is>
          <t>是</t>
        </is>
      </c>
      <c r="W71" s="252" t="n">
        <v>46204</v>
      </c>
      <c r="X71" s="629" t="n">
        <v>46357</v>
      </c>
      <c r="Y71" s="209" t="n"/>
    </row>
    <row r="72" ht="409.5" customHeight="1" s="1">
      <c r="A72" s="210" t="n">
        <v>64</v>
      </c>
      <c r="B72" s="210" t="inlineStr">
        <is>
          <t>乡村建设行动</t>
        </is>
      </c>
      <c r="C72" s="210" t="inlineStr">
        <is>
          <t>农村基础设施_含产业配套基础设施</t>
        </is>
      </c>
      <c r="D72" s="210" t="inlineStr">
        <is>
          <t>产业路、资源路、旅游路建设</t>
        </is>
      </c>
      <c r="E72" s="210" t="inlineStr">
        <is>
          <t>张安屯街道“山水乡愁旅居带·稻渔十里画廊”基础设施补短板暨人居环境集中整治项目</t>
        </is>
      </c>
      <c r="F72" s="630" t="inlineStr">
        <is>
          <t>张安屯街道</t>
        </is>
      </c>
      <c r="G72" s="264" t="inlineStr">
        <is>
          <t>撒张线沿线村组</t>
        </is>
      </c>
      <c r="H72" s="265" t="inlineStr">
        <is>
          <t>新建</t>
        </is>
      </c>
      <c r="I72" s="269" t="inlineStr">
        <is>
          <t>沿口51.53万元：1.M7.5浆砌挡墙410m³，390元/方，需投入资金15.99万元；
2.C30混凝土硬化道路1005米，需混凝土603m³，480元/方，需投入资金28.94万元；
3.砖砌体挡墙104m³，510元/方，需投入资金5.3万元；
4.800㎜承插管安装44米，300元/米，需投入资金1.3万元；
兔街一组10.15万元：1.毛石挡墙支砌138m³，390元/方，需投入资金5.4万元；2.砖砌体挡墙15m³，510元/方，需投入资金0.8万元；3.道路硬化（C30混凝土）128米，需混凝土76.8m³，480元/方，需投入资金3.7万元；4.400㎜承插管安装5根，500元/根，需投入资金0.25万元。
兔街二组14.12万元：1.毛石挡墙支砌215m³，390元/方，需投入资金8.4万元；2.砖砌体挡墙18m³，510元/方，需投入资金0.92万元；3.道路硬化（C30混凝土）202米，需混凝土101m³，480元/方，需投入资金4.8万元。
兔街三组22.56万元：1.毛石挡墙支砌430m³，390元/方，需投入资金16.8万元；2.砖砌体挡墙9m³，510元/方，需投入资金0.82万元；3.道路硬化（C30混凝土）164米，需混凝土98.4m³，480元/方，需投入资金4.7万元；4.600㎜承插管安装4根，600元/根，需投入资金0.24万元。
兔街四组4.26万元：1.毛石挡墙支砌26m³，390元/方，需投入资金1万元；2.砖砌体挡墙11m³，510元/方，需投入资金0.56万元；3.道路硬化（C30混凝土）94米，需混凝土56.4m³，480元/方，需投入资金2.7万元。
柳树坝2.44万元：1.毛石挡墙支砌56m³，390元/方，需投入资金2.18万元；2.砖砌体挡墙5m³，510元/方，需投入资金0.26万元。
小河6.3万元：1.毛石挡墙支砌41m³，390元/方，需投入资金1.6万元；2.砖砌体挡墙15m³，510元/方，需投入资金0.8万元；3.道路硬化（C30混凝土）136米，需混凝土81.6m³，480元/方，需投入资金3.9万元。
大张安屯9.4万元：1.毛石挡墙支砌38m³，390元/方，需投入资金1.5万元；2.砖砌体挡墙28m³，510元/方，需投入资金1.4万元；3.道路硬化（C30混凝土）227米，需混凝土136.2m³，480元/方，需投入资金6.5万元。
小张安屯4.82万元：1.毛石挡墙支砌21m³，390元/方，需投入资金0.82万元；2.砖砌体挡墙36m³，510元/方，需投入资金1.8万元；3.道路硬化（C30混凝土）77米，需混凝土46.2m³，480元/方，需投入资金2.2万元。
咀子上1.4万元：1.砖砌体挡墙28m³，510元/方，需投入资金1.4万元；
新增钩臂式垃圾箱体10万元：20只，按照5000元/只，需投入资金10万元。
其它基础设施22.6万元：1.600MM承插管30根，600元/根，需投资1.8万元；400MM20根，400元/根，需投资0.8万元）；2.沿河1000米生产便道毛路修复建设，按200元/米，需投资20万元。</t>
        </is>
      </c>
      <c r="J72" s="270" t="n">
        <v>159.58</v>
      </c>
      <c r="K72" s="270" t="n"/>
      <c r="L72" s="270" t="n">
        <v>130</v>
      </c>
      <c r="M72" s="260" t="n">
        <v>29.58</v>
      </c>
      <c r="N72" s="631" t="inlineStr">
        <is>
          <t>该项目立足张安屯山水、稻渔与文化资源，进一步优化乡村生态环境，为乡村全面振兴注入持久动能，绘就宜居宜业宜游的乡村新图景。项目实施后，更符合“田园风光 鱼米之乡”发展定位，群众的幸福感和获得感将更加直接。</t>
        </is>
      </c>
      <c r="O72" s="265" t="inlineStr">
        <is>
          <t>吸纳群众务工带动一批。可吸纳周边群众20余人参与务工，增加务工收入。</t>
        </is>
      </c>
      <c r="P72" s="210" t="inlineStr">
        <is>
          <t>2583户9800人</t>
        </is>
      </c>
      <c r="Q72" s="209" t="inlineStr">
        <is>
          <t>否</t>
        </is>
      </c>
      <c r="R72" s="209" t="inlineStr">
        <is>
          <t>否</t>
        </is>
      </c>
      <c r="S72" s="209" t="inlineStr">
        <is>
          <t>否</t>
        </is>
      </c>
      <c r="T72" s="209" t="inlineStr">
        <is>
          <t>区农业农村局</t>
        </is>
      </c>
      <c r="U72" s="209" t="inlineStr">
        <is>
          <t>张安屯街道</t>
        </is>
      </c>
      <c r="V72" s="209" t="inlineStr">
        <is>
          <t>是</t>
        </is>
      </c>
      <c r="W72" s="248" t="n">
        <v>46023</v>
      </c>
      <c r="X72" s="248" t="n">
        <v>46357</v>
      </c>
      <c r="Y72" s="278" t="inlineStr">
        <is>
          <t>已完成实地踏勘，群众基础好</t>
        </is>
      </c>
    </row>
    <row r="73" ht="114" customHeight="1" s="1">
      <c r="A73" s="210" t="n">
        <v>65</v>
      </c>
      <c r="B73" s="221" t="inlineStr">
        <is>
          <t>乡村建设</t>
        </is>
      </c>
      <c r="C73" s="221" t="inlineStr">
        <is>
          <t>基础设施</t>
        </is>
      </c>
      <c r="D73" s="221" t="n"/>
      <c r="E73" s="221" t="inlineStr">
        <is>
          <t>马龙区马鸣乡咨卡村2026年以工代赈项目</t>
        </is>
      </c>
      <c r="F73" s="221" t="inlineStr">
        <is>
          <t>马鸣乡</t>
        </is>
      </c>
      <c r="G73" s="221" t="inlineStr">
        <is>
          <t>咨卡村委会大地打村</t>
        </is>
      </c>
      <c r="H73" s="231" t="inlineStr">
        <is>
          <t>新建</t>
        </is>
      </c>
      <c r="I73" s="208" t="inlineStr">
        <is>
          <t>咨卡村大地打搬迁村内道路硬化4.069km，其中硬化宽度5.0m的道路长度0.546km，硬化宽度4.0m的道路长度0.337km，硬化宽度3.0m的道路长度3.186km，采用C30混凝土（厚18cm）+级配碎石（厚15cm）。建设DN300 HDPE排污管网1647m，塑料雨水检查井63座，雨水口88座，污水检查井265座，化粪池3座，3m高浆砌石重力式挡墙1500m。</t>
        </is>
      </c>
      <c r="J73" s="209" t="n">
        <v>345</v>
      </c>
      <c r="K73" s="209" t="n">
        <v>190</v>
      </c>
      <c r="L73" s="164" t="n">
        <v>145</v>
      </c>
      <c r="M73" s="164" t="n">
        <v>10</v>
      </c>
      <c r="N73" s="221" t="inlineStr">
        <is>
          <t>项目完工后将有效改善大地打村人居环境，项目覆盖该村脱贫户及监测对象37户133人。</t>
        </is>
      </c>
      <c r="O73" s="164" t="inlineStr">
        <is>
          <t>其他</t>
        </is>
      </c>
      <c r="P73" s="231" t="inlineStr">
        <is>
          <t>117户333人</t>
        </is>
      </c>
      <c r="Q73" s="231" t="inlineStr">
        <is>
          <t>否</t>
        </is>
      </c>
      <c r="R73" s="231" t="inlineStr">
        <is>
          <t>否</t>
        </is>
      </c>
      <c r="S73" s="231" t="inlineStr">
        <is>
          <t>否</t>
        </is>
      </c>
      <c r="T73" s="231" t="inlineStr">
        <is>
          <t>区发改局</t>
        </is>
      </c>
      <c r="U73" s="231" t="inlineStr">
        <is>
          <t>马鸣乡人民政府</t>
        </is>
      </c>
      <c r="V73" s="231" t="inlineStr">
        <is>
          <t>是</t>
        </is>
      </c>
      <c r="W73" s="256" t="n">
        <v>46174</v>
      </c>
      <c r="X73" s="256" t="n">
        <v>46722</v>
      </c>
      <c r="Y73" s="231" t="n"/>
    </row>
    <row r="74">
      <c r="A74" s="262" t="inlineStr">
        <is>
          <t>四、巩固三保障成果项目小计</t>
        </is>
      </c>
      <c r="B74" s="7" t="n"/>
      <c r="C74" s="7" t="n"/>
      <c r="D74" s="7" t="n"/>
      <c r="E74" s="7" t="n"/>
      <c r="F74" s="7" t="n"/>
      <c r="G74" s="7" t="n"/>
      <c r="H74" s="7" t="n"/>
      <c r="I74" s="22" t="n"/>
      <c r="J74" s="220">
        <f>SUM(J75)</f>
        <v/>
      </c>
      <c r="K74" s="220">
        <f>SUM(K75)</f>
        <v/>
      </c>
      <c r="L74" s="220">
        <f>SUM(L75)</f>
        <v/>
      </c>
      <c r="M74" s="220">
        <f>SUM(M75)</f>
        <v/>
      </c>
      <c r="N74" s="207" t="n"/>
      <c r="O74" s="7" t="n"/>
      <c r="P74" s="7" t="n"/>
      <c r="Q74" s="7" t="n"/>
      <c r="R74" s="7" t="n"/>
      <c r="S74" s="7" t="n"/>
      <c r="T74" s="7" t="n"/>
      <c r="U74" s="7" t="n"/>
      <c r="V74" s="7" t="n"/>
      <c r="W74" s="7" t="n"/>
      <c r="X74" s="7" t="n"/>
      <c r="Y74" s="22" t="n"/>
    </row>
    <row r="75" ht="48.75" customHeight="1" s="1">
      <c r="A75" s="209" t="n">
        <v>66</v>
      </c>
      <c r="B75" s="625" t="inlineStr">
        <is>
          <t>巩固三保障成果</t>
        </is>
      </c>
      <c r="C75" s="625" t="inlineStr">
        <is>
          <t>教育</t>
        </is>
      </c>
      <c r="D75" s="625" t="inlineStr">
        <is>
          <t>享受“雨露计划”职业教育补助</t>
        </is>
      </c>
      <c r="E75" s="625" t="inlineStr">
        <is>
          <t>脱贫人口雨露计划补助</t>
        </is>
      </c>
      <c r="F75" s="164" t="inlineStr">
        <is>
          <t>全区</t>
        </is>
      </c>
      <c r="G75" s="164" t="n"/>
      <c r="H75" s="164" t="n"/>
      <c r="I75" s="208" t="inlineStr">
        <is>
          <t>全区2026年春季学期、2026年秋季学期脱贫人口及监测对象在校中、高职学生雨露计划补助。</t>
        </is>
      </c>
      <c r="J75" s="164" t="n">
        <v>30</v>
      </c>
      <c r="K75" s="164" t="n">
        <v>30</v>
      </c>
      <c r="L75" s="223" t="n"/>
      <c r="M75" s="223" t="n"/>
      <c r="N75" s="164" t="inlineStr">
        <is>
          <t>通过开展雨露计划项目，提升了脱贫户就读中、高职职业学校的积极性等。项目建成后，项目覆盖中、高等职业学生480人。</t>
        </is>
      </c>
      <c r="O75" s="164" t="inlineStr">
        <is>
          <t>增加就业、提高技能</t>
        </is>
      </c>
      <c r="P75" s="164" t="inlineStr">
        <is>
          <t>420人</t>
        </is>
      </c>
      <c r="Q75" s="164" t="inlineStr">
        <is>
          <t>是</t>
        </is>
      </c>
      <c r="R75" s="164" t="inlineStr">
        <is>
          <t>否</t>
        </is>
      </c>
      <c r="S75" s="164" t="inlineStr">
        <is>
          <t>否</t>
        </is>
      </c>
      <c r="T75" s="164" t="inlineStr">
        <is>
          <t>区教体局</t>
        </is>
      </c>
      <c r="U75" s="164" t="inlineStr">
        <is>
          <t>全区</t>
        </is>
      </c>
      <c r="V75" s="164" t="inlineStr">
        <is>
          <t>是</t>
        </is>
      </c>
      <c r="W75" s="252" t="n">
        <v>46023</v>
      </c>
      <c r="X75" s="252" t="n">
        <v>46174</v>
      </c>
      <c r="Y75" s="209" t="n"/>
    </row>
    <row r="76">
      <c r="A76" s="262" t="inlineStr">
        <is>
          <t>五、项目管理费小计</t>
        </is>
      </c>
      <c r="B76" s="7" t="n"/>
      <c r="C76" s="7" t="n"/>
      <c r="D76" s="7" t="n"/>
      <c r="E76" s="7" t="n"/>
      <c r="F76" s="7" t="n"/>
      <c r="G76" s="7" t="n"/>
      <c r="H76" s="7" t="n"/>
      <c r="I76" s="22" t="n"/>
      <c r="J76" s="220">
        <f>SUM(J77:J77)</f>
        <v/>
      </c>
      <c r="K76" s="220">
        <f>SUM(K77:K77)</f>
        <v/>
      </c>
      <c r="L76" s="220">
        <f>SUM(L77:L77)</f>
        <v/>
      </c>
      <c r="M76" s="220">
        <f>SUM(M77:M77)</f>
        <v/>
      </c>
      <c r="N76" s="207" t="n"/>
      <c r="O76" s="7" t="n"/>
      <c r="P76" s="7" t="n"/>
      <c r="Q76" s="7" t="n"/>
      <c r="R76" s="7" t="n"/>
      <c r="S76" s="7" t="n"/>
      <c r="T76" s="7" t="n"/>
      <c r="U76" s="7" t="n"/>
      <c r="V76" s="7" t="n"/>
      <c r="W76" s="7" t="n"/>
      <c r="X76" s="7" t="n"/>
      <c r="Y76" s="22" t="n"/>
    </row>
    <row r="77" ht="99" customHeight="1" s="1">
      <c r="A77" s="209" t="n">
        <v>67</v>
      </c>
      <c r="B77" s="164" t="inlineStr">
        <is>
          <t>项目管理费</t>
        </is>
      </c>
      <c r="C77" s="164" t="inlineStr">
        <is>
          <t>项目管理费</t>
        </is>
      </c>
      <c r="D77" s="164" t="inlineStr">
        <is>
          <t>项目管理费</t>
        </is>
      </c>
      <c r="E77" s="164" t="inlineStr">
        <is>
          <t>项目管理费</t>
        </is>
      </c>
      <c r="F77" s="164" t="inlineStr">
        <is>
          <t>全区</t>
        </is>
      </c>
      <c r="G77" s="164" t="n"/>
      <c r="H77" s="164" t="n"/>
      <c r="I77" s="208" t="inlineStr">
        <is>
          <t>按照财政衔接推进乡村振兴补助资金管理办法“从下达到县的中央、省级财政衔接资金中，按照最高不超过1%、3%的比例，统筹安排项目管理费”有关规定，提取项目管理费20万元，资金划拨至区农业农村局、区民宗局，根据项目实施情况，列支项目实施单位用于项目前期准备和实施、资金管理经费有关开支。</t>
        </is>
      </c>
      <c r="J77" s="223" t="n">
        <v>20</v>
      </c>
      <c r="K77" s="223" t="n"/>
      <c r="L77" s="223" t="n">
        <v>20</v>
      </c>
      <c r="M77" s="223" t="n"/>
      <c r="N77" s="164" t="inlineStr">
        <is>
          <t>通过实施项目管理费项目，促进了2026年衔接资金项目绩效发挥，保障了衔接资金项目稳步实施</t>
        </is>
      </c>
      <c r="O77" s="164" t="inlineStr">
        <is>
          <t>其他</t>
        </is>
      </c>
      <c r="P77" s="164" t="n"/>
      <c r="Q77" s="164" t="inlineStr">
        <is>
          <t>否</t>
        </is>
      </c>
      <c r="R77" s="164" t="inlineStr">
        <is>
          <t>否</t>
        </is>
      </c>
      <c r="S77" s="164" t="inlineStr">
        <is>
          <t>否</t>
        </is>
      </c>
      <c r="T77" s="164" t="inlineStr">
        <is>
          <t>区农业农村局、区民宗局</t>
        </is>
      </c>
      <c r="U77" s="164" t="inlineStr">
        <is>
          <t>全区</t>
        </is>
      </c>
      <c r="V77" s="164" t="inlineStr">
        <is>
          <t>是</t>
        </is>
      </c>
      <c r="W77" s="252" t="n">
        <v>46082</v>
      </c>
      <c r="X77" s="252" t="n">
        <v>46235</v>
      </c>
      <c r="Y77" s="209" t="n"/>
    </row>
  </sheetData>
  <mergeCells count="38">
    <mergeCell ref="A2:A4"/>
    <mergeCell ref="C2:C4"/>
    <mergeCell ref="T2:T4"/>
    <mergeCell ref="K3:L3"/>
    <mergeCell ref="F3:F4"/>
    <mergeCell ref="W2:W4"/>
    <mergeCell ref="O2:O4"/>
    <mergeCell ref="J2:M2"/>
    <mergeCell ref="A74:I74"/>
    <mergeCell ref="Q2:Q4"/>
    <mergeCell ref="N39:Y39"/>
    <mergeCell ref="A5:I5"/>
    <mergeCell ref="A76:I76"/>
    <mergeCell ref="G3:G4"/>
    <mergeCell ref="M3:M4"/>
    <mergeCell ref="V2:V4"/>
    <mergeCell ref="R2:R4"/>
    <mergeCell ref="X2:X4"/>
    <mergeCell ref="N34:Y34"/>
    <mergeCell ref="I2:I4"/>
    <mergeCell ref="F2:G2"/>
    <mergeCell ref="U2:U4"/>
    <mergeCell ref="N6:Y6"/>
    <mergeCell ref="N74:Y74"/>
    <mergeCell ref="J3:J4"/>
    <mergeCell ref="B2:B4"/>
    <mergeCell ref="A34:I34"/>
    <mergeCell ref="A39:I39"/>
    <mergeCell ref="S2:S4"/>
    <mergeCell ref="D2:D4"/>
    <mergeCell ref="P2:P4"/>
    <mergeCell ref="N76:Y76"/>
    <mergeCell ref="H2:H4"/>
    <mergeCell ref="N2:N4"/>
    <mergeCell ref="Y2:Y4"/>
    <mergeCell ref="A6:I6"/>
    <mergeCell ref="A1:U1"/>
    <mergeCell ref="E2:E4"/>
  </mergeCells>
  <dataValidations count="2">
    <dataValidation sqref="C21:D25 C28:D28 C54:D54 C66:D66 C75:D75 D26:D27 D35:D38 D40:D41 D43:D44 D55" showDropDown="0" showInputMessage="1" showErrorMessage="1" allowBlank="0" type="list">
      <formula1>INDIRECT(B21)</formula1>
    </dataValidation>
    <dataValidation sqref="B33 B54:B55 B66 B75 C35:C38" showDropDown="0" showInputMessage="1" showErrorMessage="1" allowBlank="0" type="list">
      <formula1>首行</formula1>
    </dataValidation>
  </dataValidations>
  <pageMargins left="0.75" right="0.75" top="1" bottom="1" header="0.5" footer="0.5"/>
  <pageSetup orientation="portrait" paperSize="9"/>
</worksheet>
</file>

<file path=xl/worksheets/sheet7.xml><?xml version="1.0" encoding="utf-8"?>
<worksheet xmlns="http://schemas.openxmlformats.org/spreadsheetml/2006/main">
  <sheetPr>
    <outlinePr summaryBelow="1" summaryRight="1"/>
    <pageSetUpPr/>
  </sheetPr>
  <dimension ref="A1:Y140"/>
  <sheetViews>
    <sheetView topLeftCell="A49" workbookViewId="0">
      <selection activeCell="D50" sqref="D50"/>
    </sheetView>
  </sheetViews>
  <sheetFormatPr baseColWidth="8" defaultColWidth="9" defaultRowHeight="13.5"/>
  <cols>
    <col width="24.375" customWidth="1" style="1" min="9" max="9"/>
    <col width="24.375" customWidth="1" style="1" min="14" max="14"/>
    <col width="27.375" customWidth="1" style="1" min="15" max="15"/>
  </cols>
  <sheetData>
    <row r="1" ht="27" customHeight="1" s="1">
      <c r="A1" s="2" t="inlineStr">
        <is>
          <t>麒麟区 2026 年度巩固拓展脱贫攻坚成果和乡村振兴项目库申报表（县/乡/村）</t>
        </is>
      </c>
      <c r="V1" s="185" t="n"/>
      <c r="W1" s="68" t="n"/>
      <c r="X1" s="68" t="n"/>
      <c r="Y1" s="68" t="n"/>
    </row>
    <row r="2" ht="14.25" customHeight="1" s="1">
      <c r="A2" s="3" t="inlineStr">
        <is>
          <t>序号</t>
        </is>
      </c>
      <c r="B2" s="3" t="inlineStr">
        <is>
          <t>项目类型</t>
        </is>
      </c>
      <c r="C2" s="3" t="inlineStr">
        <is>
          <t>二级项目类型</t>
        </is>
      </c>
      <c r="D2" s="3" t="inlineStr">
        <is>
          <t>项目子类型</t>
        </is>
      </c>
      <c r="E2" s="3" t="inlineStr">
        <is>
          <t>项目名称</t>
        </is>
      </c>
      <c r="F2" s="3" t="inlineStr">
        <is>
          <t>项目地点</t>
        </is>
      </c>
      <c r="G2" s="22" t="n"/>
      <c r="H2" s="3" t="inlineStr">
        <is>
          <t>建设
性质</t>
        </is>
      </c>
      <c r="I2" s="3" t="inlineStr">
        <is>
          <t>项目概要及建设主要内容</t>
        </is>
      </c>
      <c r="J2" s="3" t="inlineStr">
        <is>
          <t>项目概算总投资（万元）</t>
        </is>
      </c>
      <c r="K2" s="7" t="n"/>
      <c r="L2" s="7" t="n"/>
      <c r="M2" s="22" t="n"/>
      <c r="N2" s="3" t="inlineStr">
        <is>
          <t>项目绩效目标
（总体目标）</t>
        </is>
      </c>
      <c r="O2" s="3" t="inlineStr">
        <is>
          <t>联农带农机制</t>
        </is>
      </c>
      <c r="P2" s="3" t="inlineStr">
        <is>
          <t>预计受益人数</t>
        </is>
      </c>
      <c r="Q2" s="3" t="inlineStr">
        <is>
          <t>是否到户项目</t>
        </is>
      </c>
      <c r="R2" s="3" t="inlineStr">
        <is>
          <t>是否易地搬迁后扶项目</t>
        </is>
      </c>
      <c r="S2" s="3" t="inlineStr">
        <is>
          <t>是否劳动密集型产业</t>
        </is>
      </c>
      <c r="T2" s="3" t="inlineStr">
        <is>
          <t>项目主管部门</t>
        </is>
      </c>
      <c r="U2" s="3" t="inlineStr">
        <is>
          <t>项目实施单位</t>
        </is>
      </c>
      <c r="V2" s="3" t="inlineStr">
        <is>
          <t>是否纳入年度实施计划</t>
        </is>
      </c>
      <c r="W2" s="3" t="inlineStr">
        <is>
          <t>项目计划开工时间</t>
        </is>
      </c>
      <c r="X2" s="3" t="inlineStr">
        <is>
          <t>项目计划完工时间</t>
        </is>
      </c>
      <c r="Y2" s="3" t="inlineStr">
        <is>
          <t>备注</t>
        </is>
      </c>
    </row>
    <row r="3" ht="14.25" customHeight="1" s="1">
      <c r="A3" s="4" t="n"/>
      <c r="B3" s="4" t="n"/>
      <c r="C3" s="4" t="n"/>
      <c r="D3" s="4" t="n"/>
      <c r="E3" s="4" t="n"/>
      <c r="F3" s="3" t="inlineStr">
        <is>
          <t>乡（镇）</t>
        </is>
      </c>
      <c r="G3" s="3" t="inlineStr">
        <is>
          <t>村（社区）</t>
        </is>
      </c>
      <c r="H3" s="4" t="n"/>
      <c r="I3" s="4" t="n"/>
      <c r="J3" s="3" t="inlineStr">
        <is>
          <t>小计</t>
        </is>
      </c>
      <c r="K3" s="3" t="inlineStr">
        <is>
          <t>财政衔接资金</t>
        </is>
      </c>
      <c r="L3" s="22" t="n"/>
      <c r="M3" s="3" t="inlineStr">
        <is>
          <t>其他
资金</t>
        </is>
      </c>
      <c r="N3" s="4" t="n"/>
      <c r="O3" s="4" t="n"/>
      <c r="P3" s="4" t="n"/>
      <c r="Q3" s="4" t="n"/>
      <c r="R3" s="4" t="n"/>
      <c r="S3" s="4" t="n"/>
      <c r="T3" s="4" t="n"/>
      <c r="U3" s="4" t="n"/>
      <c r="V3" s="4" t="n"/>
      <c r="W3" s="4" t="n"/>
      <c r="X3" s="4" t="n"/>
      <c r="Y3" s="4" t="n"/>
    </row>
    <row r="4" ht="27" customHeight="1" s="1">
      <c r="A4" s="5" t="n"/>
      <c r="B4" s="5" t="n"/>
      <c r="C4" s="5" t="n"/>
      <c r="D4" s="5" t="n"/>
      <c r="E4" s="5" t="n"/>
      <c r="F4" s="5" t="n"/>
      <c r="G4" s="5" t="n"/>
      <c r="H4" s="5" t="n"/>
      <c r="I4" s="5" t="n"/>
      <c r="J4" s="5" t="n"/>
      <c r="K4" s="3" t="inlineStr">
        <is>
          <t>中央
资金</t>
        </is>
      </c>
      <c r="L4" s="3" t="inlineStr">
        <is>
          <t>省级
资金</t>
        </is>
      </c>
      <c r="M4" s="5" t="n"/>
      <c r="N4" s="5" t="n"/>
      <c r="O4" s="5" t="n"/>
      <c r="P4" s="5" t="n"/>
      <c r="Q4" s="5" t="n"/>
      <c r="R4" s="5" t="n"/>
      <c r="S4" s="5" t="n"/>
      <c r="T4" s="5" t="n"/>
      <c r="U4" s="5" t="n"/>
      <c r="V4" s="5" t="n"/>
      <c r="W4" s="5" t="n"/>
      <c r="X4" s="5" t="n"/>
      <c r="Y4" s="5" t="n"/>
    </row>
    <row r="5">
      <c r="A5" s="632" t="inlineStr">
        <is>
          <t>合计</t>
        </is>
      </c>
      <c r="B5" s="147" t="n"/>
      <c r="C5" s="147" t="n"/>
      <c r="D5" s="147" t="n"/>
      <c r="E5" s="147" t="n"/>
      <c r="F5" s="147" t="n"/>
      <c r="G5" s="147" t="n"/>
      <c r="H5" s="147" t="n"/>
      <c r="I5" s="158" t="n"/>
      <c r="J5" s="633">
        <f>SUM(J6+J51+J63+J135+J138)</f>
        <v/>
      </c>
      <c r="K5" s="633">
        <f>SUM(K6+K51+K63+K135+K138)</f>
        <v/>
      </c>
      <c r="L5" s="633">
        <f>SUM(L6+L51+L63+L135+L138)</f>
        <v/>
      </c>
      <c r="M5" s="633">
        <f>SUM(M6+M51+M63+M135+M138)</f>
        <v/>
      </c>
      <c r="N5" s="634" t="n"/>
      <c r="O5" s="635" t="n"/>
      <c r="P5" s="636" t="n"/>
      <c r="Q5" s="635" t="n"/>
      <c r="R5" s="635" t="n"/>
      <c r="S5" s="635" t="n"/>
      <c r="T5" s="635" t="n"/>
      <c r="U5" s="637" t="n"/>
      <c r="V5" s="635" t="n"/>
      <c r="W5" s="638" t="n"/>
      <c r="X5" s="639" t="n"/>
      <c r="Y5" s="640" t="n"/>
    </row>
    <row r="6">
      <c r="A6" s="641" t="inlineStr">
        <is>
          <t>一、产业项目小计</t>
        </is>
      </c>
      <c r="B6" s="149" t="n"/>
      <c r="C6" s="149" t="n"/>
      <c r="D6" s="149" t="n"/>
      <c r="E6" s="149" t="n"/>
      <c r="F6" s="149" t="n"/>
      <c r="G6" s="149" t="n"/>
      <c r="H6" s="149" t="n"/>
      <c r="I6" s="160" t="n"/>
      <c r="J6" s="642">
        <f>SUM(J7:J50)</f>
        <v/>
      </c>
      <c r="K6" s="642">
        <f>SUM(K7:K50)</f>
        <v/>
      </c>
      <c r="L6" s="642">
        <f>SUM(L7:L50)</f>
        <v/>
      </c>
      <c r="M6" s="642">
        <f>SUM(M7:M50)</f>
        <v/>
      </c>
      <c r="N6" s="634" t="n"/>
      <c r="O6" s="635" t="n"/>
      <c r="P6" s="636" t="n"/>
      <c r="Q6" s="635" t="n"/>
      <c r="R6" s="635" t="n"/>
      <c r="S6" s="635" t="n"/>
      <c r="T6" s="635" t="n"/>
      <c r="U6" s="637" t="n"/>
      <c r="V6" s="635" t="n"/>
      <c r="W6" s="638" t="n"/>
      <c r="X6" s="638" t="n"/>
      <c r="Y6" s="638" t="n"/>
    </row>
    <row r="7" ht="168" customHeight="1" s="1">
      <c r="A7" s="150" t="n">
        <v>1</v>
      </c>
      <c r="B7" s="151" t="inlineStr">
        <is>
          <t>产业发展</t>
        </is>
      </c>
      <c r="C7" s="151" t="inlineStr">
        <is>
          <t>加工流通项目</t>
        </is>
      </c>
      <c r="D7" s="151" t="inlineStr">
        <is>
          <t>农产品仓储保鲜冷链基础设施建设</t>
        </is>
      </c>
      <c r="E7" s="151" t="inlineStr">
        <is>
          <t>东山镇独木村委会农产品生产及仓储冷链设施配套项目</t>
        </is>
      </c>
      <c r="F7" s="151" t="inlineStr">
        <is>
          <t>东山镇</t>
        </is>
      </c>
      <c r="G7" s="151" t="inlineStr">
        <is>
          <t>独木村委会</t>
        </is>
      </c>
      <c r="H7" s="151" t="inlineStr">
        <is>
          <t>新建</t>
        </is>
      </c>
      <c r="I7" s="162" t="inlineStr">
        <is>
          <t>1.基础建设工程,预计投资60000元；
2.新建钢架大棚600平方米,单价217元/平方米，预计投资130000元;
3.水冷式冷库设备购置安装1350立方米，单价260元/立方米，预计投资351000元;
4.安装配电柜1套，预计投资3000元；
5.供电线路配套，预计投资2250元;
6.制作安全管理、操作制度牌1块,预计投资2375元。</t>
        </is>
      </c>
      <c r="J7" s="643">
        <f>K7+L7+M7</f>
        <v/>
      </c>
      <c r="K7" s="643" t="n">
        <v>0</v>
      </c>
      <c r="L7" s="643" t="n">
        <v>100</v>
      </c>
      <c r="M7" s="643" t="n">
        <v>0</v>
      </c>
      <c r="N7" s="162" t="inlineStr">
        <is>
          <t>通过实施独木村委会冷库建设工程，提高法色村及周边村农业产业中蔬菜、水果等农产品的生产、收购及冷冻保鲜效率，提升产品价值。项目建成后产权归独木村委会，可带动辖区内农户200余户户均增加收入1500元以上，村集体收入收入增加4.8余万元。</t>
        </is>
      </c>
      <c r="O7" s="162" t="inlineStr">
        <is>
          <t>通过建立健全利益联结机制，进一步深化企业与农民利益联结机制，重点发展企业＋集体＋农户经营模式，引导企业与农户形成稳定的购销关系，实现农产品标准化、规模化种植，建立风险共担、利益共享的联结机制。推进农户土地经营权流转，产业化经营模式。支持龙头企业采取订单生产、保底收购、托管服务、股份合作、利润返还、土地经营权流转、吸纳就业等方式，与农户建立紧密型利益联结机制。</t>
        </is>
      </c>
      <c r="P7" s="151" t="n">
        <v>840</v>
      </c>
      <c r="Q7" s="151" t="inlineStr">
        <is>
          <t>否</t>
        </is>
      </c>
      <c r="R7" s="151" t="inlineStr">
        <is>
          <t>否</t>
        </is>
      </c>
      <c r="S7" s="151" t="inlineStr">
        <is>
          <t>否</t>
        </is>
      </c>
      <c r="T7" s="151" t="inlineStr">
        <is>
          <t>区农业
农村局</t>
        </is>
      </c>
      <c r="U7" s="151" t="inlineStr">
        <is>
          <t>独木村委会</t>
        </is>
      </c>
      <c r="V7" s="151" t="inlineStr">
        <is>
          <t>是</t>
        </is>
      </c>
      <c r="W7" s="189" t="n">
        <v>46023</v>
      </c>
      <c r="X7" s="189" t="n">
        <v>46357</v>
      </c>
      <c r="Y7" s="162" t="n"/>
    </row>
    <row r="8" ht="144" customHeight="1" s="1">
      <c r="A8" s="152" t="n">
        <v>2</v>
      </c>
      <c r="B8" s="151" t="inlineStr">
        <is>
          <t>产业发展</t>
        </is>
      </c>
      <c r="C8" s="151" t="inlineStr">
        <is>
          <t>生产项目</t>
        </is>
      </c>
      <c r="D8" s="151" t="inlineStr">
        <is>
          <t>种植业基地</t>
        </is>
      </c>
      <c r="E8" s="151" t="inlineStr">
        <is>
          <t>独木村委会俄勒村小组蔬菜大棚建设项目</t>
        </is>
      </c>
      <c r="F8" s="151" t="inlineStr">
        <is>
          <t>东山镇</t>
        </is>
      </c>
      <c r="G8" s="151" t="inlineStr">
        <is>
          <t>独木村委会</t>
        </is>
      </c>
      <c r="H8" s="151" t="inlineStr">
        <is>
          <t>新建</t>
        </is>
      </c>
      <c r="I8" s="162" t="inlineStr">
        <is>
          <t xml:space="preserve">1.生产道路建设，长3000米，宽3.5米；
2.蓄水池一个，200立方米；
3.15千瓦注水泵一台；
4.进水管（钢管）400米；
5.出水管（PE管）1500米；
6.63#PE管1500米；25#PE管2000米；
7.喷头4000个；
8.大棚建设，宽4.5米，高3米。
</t>
        </is>
      </c>
      <c r="J8" s="164">
        <f>K8+L8+M8</f>
        <v/>
      </c>
      <c r="K8" s="164" t="n">
        <v>0</v>
      </c>
      <c r="L8" s="164" t="n">
        <v>100</v>
      </c>
      <c r="M8" s="164" t="n">
        <v>0</v>
      </c>
      <c r="N8" s="162" t="inlineStr">
        <is>
          <t>通过新建蔬菜大棚主题工程建设及其它附属工程建设，可以为俄勒村小组提供更多就业岗位，增加群众收入。项目覆盖受益群众168户626人。</t>
        </is>
      </c>
      <c r="O8" s="162" t="inlineStr">
        <is>
          <t>带动脱贫人口和监测对象发展生产增产增收0.2万元，实现村集体经济20万元。</t>
        </is>
      </c>
      <c r="P8" s="164" t="n">
        <v>626</v>
      </c>
      <c r="Q8" s="151" t="inlineStr">
        <is>
          <t>否</t>
        </is>
      </c>
      <c r="R8" s="151" t="inlineStr">
        <is>
          <t>否</t>
        </is>
      </c>
      <c r="S8" s="151" t="inlineStr">
        <is>
          <t>是</t>
        </is>
      </c>
      <c r="T8" s="151" t="inlineStr">
        <is>
          <t>区农业
农村局</t>
        </is>
      </c>
      <c r="U8" s="151" t="inlineStr">
        <is>
          <t>独木村委会</t>
        </is>
      </c>
      <c r="V8" s="151" t="inlineStr">
        <is>
          <t>是</t>
        </is>
      </c>
      <c r="W8" s="190" t="n">
        <v>46023</v>
      </c>
      <c r="X8" s="190" t="n">
        <v>46357</v>
      </c>
      <c r="Y8" s="162" t="n"/>
    </row>
    <row r="9" ht="108" customHeight="1" s="1">
      <c r="A9" s="150" t="n">
        <v>3</v>
      </c>
      <c r="B9" s="151" t="inlineStr">
        <is>
          <t>产业发展</t>
        </is>
      </c>
      <c r="C9" s="151" t="inlineStr">
        <is>
          <t>产业服务支撑项目</t>
        </is>
      </c>
      <c r="D9" s="151" t="inlineStr">
        <is>
          <t>科技服务</t>
        </is>
      </c>
      <c r="E9" s="151" t="inlineStr">
        <is>
          <t>撒基格村社会化服务无人机病虫害防治植保</t>
        </is>
      </c>
      <c r="F9" s="151" t="inlineStr">
        <is>
          <t>东山镇</t>
        </is>
      </c>
      <c r="G9" s="151" t="inlineStr">
        <is>
          <t>撒基格村委会</t>
        </is>
      </c>
      <c r="H9" s="151" t="inlineStr">
        <is>
          <t>新建</t>
        </is>
      </c>
      <c r="I9" s="162" t="inlineStr">
        <is>
          <t>购买2台无人机及附件，每台7.4万元，共计14.8万元。</t>
        </is>
      </c>
      <c r="J9" s="164">
        <f>K9+L9+M9</f>
        <v/>
      </c>
      <c r="K9" s="643" t="n">
        <v>0</v>
      </c>
      <c r="L9" s="643" t="n">
        <v>14.8</v>
      </c>
      <c r="M9" s="643" t="n">
        <v>0</v>
      </c>
      <c r="N9" s="162" t="inlineStr">
        <is>
          <t>总体目标体现项目的预期效益，通过撒基格村社会化服务无人机病虫害防治项目建设，规模化种植万寿菊2000亩，水稻种植1200亩，预计项目年收益率达20%，收益3万元，带动辖区内农户450户（其中脱贫户41户，“三类监测对象3户）户均增收1000元以上，村集体收入增加1.5万元。</t>
        </is>
      </c>
      <c r="O9" s="162" t="inlineStr">
        <is>
          <t>统防统治，减少农药使用量，减少劳动力，带动就业务工</t>
        </is>
      </c>
      <c r="P9" s="151" t="n">
        <v>2100</v>
      </c>
      <c r="Q9" s="151" t="inlineStr">
        <is>
          <t>否</t>
        </is>
      </c>
      <c r="R9" s="151" t="inlineStr">
        <is>
          <t>否</t>
        </is>
      </c>
      <c r="S9" s="151" t="inlineStr">
        <is>
          <t>否</t>
        </is>
      </c>
      <c r="T9" s="151" t="inlineStr">
        <is>
          <t>区农业
农村局</t>
        </is>
      </c>
      <c r="U9" s="151" t="inlineStr">
        <is>
          <t>撒基格村委会</t>
        </is>
      </c>
      <c r="V9" s="151" t="inlineStr">
        <is>
          <t>是</t>
        </is>
      </c>
      <c r="W9" s="189" t="n">
        <v>46023</v>
      </c>
      <c r="X9" s="189" t="n">
        <v>46357</v>
      </c>
      <c r="Y9" s="162" t="n"/>
    </row>
    <row r="10" ht="144" customHeight="1" s="1">
      <c r="A10" s="152" t="n">
        <v>4</v>
      </c>
      <c r="B10" s="151" t="inlineStr">
        <is>
          <t>产业发展</t>
        </is>
      </c>
      <c r="C10" s="151" t="inlineStr">
        <is>
          <t>生产项目</t>
        </is>
      </c>
      <c r="D10" s="151" t="inlineStr">
        <is>
          <t>种植基地</t>
        </is>
      </c>
      <c r="E10" s="151" t="inlineStr">
        <is>
          <t>东山镇水井村委会戈崩村小组民族团结进步示范村创建项目</t>
        </is>
      </c>
      <c r="F10" s="151" t="inlineStr">
        <is>
          <t>东山镇</t>
        </is>
      </c>
      <c r="G10" s="151" t="inlineStr">
        <is>
          <t>水井村</t>
        </is>
      </c>
      <c r="H10" s="151" t="inlineStr">
        <is>
          <t>新建</t>
        </is>
      </c>
      <c r="I10" s="162" t="inlineStr">
        <is>
          <t>在水井村委会戈崩村小组实施辣椒产业配套设施建设。其中：
①投资9万元，用于场地基础开挖及平整；
②投资30万元，用于建设辣椒种植基地1000m³气调库1座；
③投资11万元，按照单价350元/㎡，新建650㎡的钢架结构大棚（含钢屋架、钢屋面、φ25公分热镀钢管、方管檩条），用于气调库遮阳、辣椒分拣；
。</t>
        </is>
      </c>
      <c r="J10" s="164">
        <f>K10+L10+M10</f>
        <v/>
      </c>
      <c r="K10" s="643" t="n">
        <v>50</v>
      </c>
      <c r="L10" s="643" t="n"/>
      <c r="M10" s="643" t="n"/>
      <c r="N10" s="162" t="inlineStr">
        <is>
          <t>预计项目年化收益率为6%，项目建成后预计增加村集体经济6.8万元。带动村民务工就业和辣椒种植，预计人均增收0.8万元。</t>
        </is>
      </c>
      <c r="O10" s="162" t="inlineStr">
        <is>
          <t>通过实施该项目，进一步深化集体、企业与农民利益联结机制，转移劳动力。支持龙头企业采取股份合作、利润返还、土地经营权流转、吸纳就业等方式，与农户建立紧密型利益联结。</t>
        </is>
      </c>
      <c r="P10" s="151" t="n">
        <v>410</v>
      </c>
      <c r="Q10" s="151" t="inlineStr">
        <is>
          <t>否</t>
        </is>
      </c>
      <c r="R10" s="151" t="inlineStr">
        <is>
          <t>否</t>
        </is>
      </c>
      <c r="S10" s="151" t="inlineStr">
        <is>
          <t>否</t>
        </is>
      </c>
      <c r="T10" s="151" t="inlineStr">
        <is>
          <t>区民宗局</t>
        </is>
      </c>
      <c r="U10" s="151" t="inlineStr">
        <is>
          <t>东山镇水井村</t>
        </is>
      </c>
      <c r="V10" s="151" t="inlineStr">
        <is>
          <t>是</t>
        </is>
      </c>
      <c r="W10" s="189" t="n">
        <v>46023</v>
      </c>
      <c r="X10" s="189" t="n">
        <v>46357</v>
      </c>
      <c r="Y10" s="162" t="n"/>
    </row>
    <row r="11" ht="72" customHeight="1" s="1">
      <c r="A11" s="150" t="n">
        <v>5</v>
      </c>
      <c r="B11" s="151" t="inlineStr">
        <is>
          <t>产业发展</t>
        </is>
      </c>
      <c r="C11" s="151" t="inlineStr">
        <is>
          <t>生产项目</t>
        </is>
      </c>
      <c r="D11" s="151" t="inlineStr">
        <is>
          <t>种植业基地</t>
        </is>
      </c>
      <c r="E11" s="151" t="inlineStr">
        <is>
          <t>撒基格村委会下以色育秧基地大棚建设项目</t>
        </is>
      </c>
      <c r="F11" s="151" t="inlineStr">
        <is>
          <t>东山镇</t>
        </is>
      </c>
      <c r="G11" s="151" t="inlineStr">
        <is>
          <t>撒基格</t>
        </is>
      </c>
      <c r="H11" s="151" t="inlineStr">
        <is>
          <t>新建</t>
        </is>
      </c>
      <c r="I11" s="162" t="inlineStr">
        <is>
          <t>新建钢架塑料大棚，其中占地面积3001平方米，棚均高3米，单价100元/平方米，预计投资30.01万元。</t>
        </is>
      </c>
      <c r="J11" s="164">
        <f>K11+L11+M11</f>
        <v/>
      </c>
      <c r="K11" s="643" t="n">
        <v>30</v>
      </c>
      <c r="L11" s="643" t="n">
        <v>0</v>
      </c>
      <c r="M11" s="643" t="n">
        <v>0</v>
      </c>
      <c r="N11" s="167" t="inlineStr">
        <is>
          <t>通过撒基格村委会下以色育秧钢架塑料大棚项目建设，改善水稻生长环境，提高水稻种植效率，提升水稻品质，进一步带动农户增产增收，壮大村集体经济。</t>
        </is>
      </c>
      <c r="O11" s="162" t="inlineStr">
        <is>
          <t xml:space="preserve">该项目的实施能带动辖区内300余户农户（其中脱贫户21户，“三类监测对象2户）通过发展生产以及务工增产增收800元以上，实现村集体经济2万余元。
</t>
        </is>
      </c>
      <c r="P11" s="151" t="n">
        <v>2360</v>
      </c>
      <c r="Q11" s="151" t="inlineStr">
        <is>
          <t>否</t>
        </is>
      </c>
      <c r="R11" s="151" t="inlineStr">
        <is>
          <t>否</t>
        </is>
      </c>
      <c r="S11" s="151" t="inlineStr">
        <is>
          <t>否</t>
        </is>
      </c>
      <c r="T11" s="644" t="inlineStr">
        <is>
          <t>区农业
农村局</t>
        </is>
      </c>
      <c r="U11" s="151" t="inlineStr">
        <is>
          <t>撒基格村委会</t>
        </is>
      </c>
      <c r="V11" s="151" t="inlineStr">
        <is>
          <t>是</t>
        </is>
      </c>
      <c r="W11" s="189" t="n">
        <v>46023</v>
      </c>
      <c r="X11" s="189" t="n">
        <v>46357</v>
      </c>
      <c r="Y11" s="162" t="n"/>
    </row>
    <row r="12" ht="216" customHeight="1" s="1">
      <c r="A12" s="152" t="n">
        <v>6</v>
      </c>
      <c r="B12" s="151" t="inlineStr">
        <is>
          <t>产业发展</t>
        </is>
      </c>
      <c r="C12" s="151" t="inlineStr">
        <is>
          <t>加工流通项目</t>
        </is>
      </c>
      <c r="D12" s="151" t="inlineStr">
        <is>
          <t>农产品仓储保鲜冷链基础设施建设</t>
        </is>
      </c>
      <c r="E12" s="151" t="inlineStr">
        <is>
          <t>石头寨村委会农产品生产及仓储冷链设施配套项目</t>
        </is>
      </c>
      <c r="F12" s="151" t="inlineStr">
        <is>
          <t>东山镇</t>
        </is>
      </c>
      <c r="G12" s="151" t="inlineStr">
        <is>
          <t>石头寨</t>
        </is>
      </c>
      <c r="H12" s="151" t="inlineStr">
        <is>
          <t>新建</t>
        </is>
      </c>
      <c r="I12" s="645" t="inlineStr">
        <is>
          <t>1.基础建设工程,场地平整硬化1100平方米，单价64元/平方米，预计投资7.1万元；
2.新建钢架大棚860平方米,单价390元/平方米，预计投资33.54万元;
3.水冷式冷库设备购置安装2450立方米，单价260元/立方米，预计投资63.7万元;
4、安装变压器250伏1台，预计投资14万元
5.安装配电柜1套，单价2900元/套，预计投资3000元；
6.供电线路配套，（具体以实际需求安装为准）预计投资2250元;
7.制作安全管理、操作制度牌1块,预计投资2375元。</t>
        </is>
      </c>
      <c r="J12" s="164">
        <f>K12+L12+M12</f>
        <v/>
      </c>
      <c r="K12" s="643" t="n">
        <v>100</v>
      </c>
      <c r="L12" s="643" t="n">
        <v>0</v>
      </c>
      <c r="M12" s="643" t="n">
        <v>0</v>
      </c>
      <c r="N12" s="162" t="inlineStr">
        <is>
          <t>通过实施石头寨村委会冷库建设工程项目，可以提高石头寨村及周边村农业产业中蔬菜、水果等农产品的生产、收购及冷冻保鲜效率，提升产品价值。项目建成后产权归石头寨村委会，可带动辖区内农户500余户增收，可增加村集体收入7万余万元。</t>
        </is>
      </c>
      <c r="O12" s="645" t="inlineStr">
        <is>
          <t>带动脱贫人口和监测对象发展生产以及务工增产增收0.2万元，实现村集体经济增收7万余元。</t>
        </is>
      </c>
      <c r="P12" s="151" t="n">
        <v>1626</v>
      </c>
      <c r="Q12" s="151" t="inlineStr">
        <is>
          <t>否</t>
        </is>
      </c>
      <c r="R12" s="151" t="inlineStr">
        <is>
          <t>否</t>
        </is>
      </c>
      <c r="S12" s="151" t="inlineStr">
        <is>
          <t>否</t>
        </is>
      </c>
      <c r="T12" s="151" t="inlineStr">
        <is>
          <t>区农业
农村局</t>
        </is>
      </c>
      <c r="U12" s="644" t="inlineStr">
        <is>
          <t>石头寨村委会</t>
        </is>
      </c>
      <c r="V12" s="151" t="inlineStr">
        <is>
          <t>是</t>
        </is>
      </c>
      <c r="W12" s="189" t="n">
        <v>46023</v>
      </c>
      <c r="X12" s="189" t="n">
        <v>46357</v>
      </c>
      <c r="Y12" s="162" t="n"/>
    </row>
    <row r="13" ht="72" customHeight="1" s="1">
      <c r="A13" s="150" t="n">
        <v>7</v>
      </c>
      <c r="B13" s="151" t="inlineStr">
        <is>
          <t>产业发展</t>
        </is>
      </c>
      <c r="C13" s="151" t="inlineStr">
        <is>
          <t>生产项目</t>
        </is>
      </c>
      <c r="D13" s="151" t="inlineStr">
        <is>
          <t>种植业基地</t>
        </is>
      </c>
      <c r="E13" s="151" t="inlineStr">
        <is>
          <t>石头寨村委会蔬菜大棚建设项目</t>
        </is>
      </c>
      <c r="F13" s="151" t="inlineStr">
        <is>
          <t>东山镇</t>
        </is>
      </c>
      <c r="G13" s="151" t="inlineStr">
        <is>
          <t>石头寨</t>
        </is>
      </c>
      <c r="H13" s="151" t="inlineStr">
        <is>
          <t>新建</t>
        </is>
      </c>
      <c r="I13" s="162" t="inlineStr">
        <is>
          <t>大棚总占地面积19300平方米，新建钢架薄膜大棚30个，大棚尺寸60*8.5*4（高），单价6.7万/个，预算总造价50万元。</t>
        </is>
      </c>
      <c r="J13" s="164">
        <f>K13+L13+M13</f>
        <v/>
      </c>
      <c r="K13" s="643" t="n">
        <v>50</v>
      </c>
      <c r="L13" s="643" t="n">
        <v>0</v>
      </c>
      <c r="M13" s="643" t="n">
        <v>0</v>
      </c>
      <c r="N13" s="162" t="inlineStr">
        <is>
          <t>通过石头寨村委会蔬菜大棚建设项目的建设，可以提升产业结构，提高村民收入，增加村集体经济收入12万余元，提升了村集体经济造血功能，促进乡村振兴。</t>
        </is>
      </c>
      <c r="O13" s="162" t="inlineStr">
        <is>
          <t>通过带动生产和就业务工与农户建立紧密型利益联结机制，带动部分群众增收2000元以上，壮大村集体经济12万余元。</t>
        </is>
      </c>
      <c r="P13" s="151" t="n">
        <v>1749</v>
      </c>
      <c r="Q13" s="151" t="inlineStr">
        <is>
          <t>否</t>
        </is>
      </c>
      <c r="R13" s="151" t="inlineStr">
        <is>
          <t>否</t>
        </is>
      </c>
      <c r="S13" s="151" t="inlineStr">
        <is>
          <t>否</t>
        </is>
      </c>
      <c r="T13" s="151" t="inlineStr">
        <is>
          <t>区农业
农村局</t>
        </is>
      </c>
      <c r="U13" s="151" t="inlineStr">
        <is>
          <t>石头寨村委会</t>
        </is>
      </c>
      <c r="V13" s="151" t="inlineStr">
        <is>
          <t>是</t>
        </is>
      </c>
      <c r="W13" s="189" t="n">
        <v>46023</v>
      </c>
      <c r="X13" s="189" t="n">
        <v>46357</v>
      </c>
      <c r="Y13" s="162" t="n"/>
    </row>
    <row r="14" ht="108" customHeight="1" s="1">
      <c r="A14" s="152" t="n">
        <v>8</v>
      </c>
      <c r="B14" s="644" t="inlineStr">
        <is>
          <t>产业发展</t>
        </is>
      </c>
      <c r="C14" s="644" t="inlineStr">
        <is>
          <t>加工流通项目</t>
        </is>
      </c>
      <c r="D14" s="644" t="inlineStr">
        <is>
          <t>农产品仓储保鲜冷链基础设施建设</t>
        </is>
      </c>
      <c r="E14" s="151" t="inlineStr">
        <is>
          <t>法色村辣椒厂仓储冷链设施配套项目</t>
        </is>
      </c>
      <c r="F14" s="151" t="inlineStr">
        <is>
          <t>东山</t>
        </is>
      </c>
      <c r="G14" s="151" t="inlineStr">
        <is>
          <t>法色</t>
        </is>
      </c>
      <c r="H14" s="151" t="inlineStr">
        <is>
          <t>新建</t>
        </is>
      </c>
      <c r="I14" s="162" t="inlineStr">
        <is>
          <t>1.在法色陈永飞辣椒厂房内建设智能冷库1200m³，单价230元/m³，预计投入资金27.6万元；
2.场地硬化276m³，单价450元/m³，预计投入资金12.42万元。</t>
        </is>
      </c>
      <c r="J14" s="164">
        <f>K14+L14+M14</f>
        <v/>
      </c>
      <c r="K14" s="643" t="n">
        <v>40</v>
      </c>
      <c r="L14" s="643" t="n">
        <v>0</v>
      </c>
      <c r="M14" s="643" t="n">
        <v>0.2</v>
      </c>
      <c r="N14" s="162" t="inlineStr">
        <is>
          <t>通过冷链设施的补充完善，大大扩大该冷库车间的辣椒储备能力，日增收购辣椒40吨，项目建成后，产权归法色村委会集体所有，预计项目收益为8％，即3.2万元，旺季日带动务工人数60人（其中稳定脱贫户15户，三类监测户4户）人均工资每天为80元，户均增收1万元。</t>
        </is>
      </c>
      <c r="O14" s="162" t="inlineStr">
        <is>
          <t>通过土地流转、带动务工就业等进一步带动群众增收</t>
        </is>
      </c>
      <c r="P14" s="151" t="n">
        <v>800</v>
      </c>
      <c r="Q14" s="151" t="inlineStr">
        <is>
          <t>否</t>
        </is>
      </c>
      <c r="R14" s="151" t="inlineStr">
        <is>
          <t>否</t>
        </is>
      </c>
      <c r="S14" s="151" t="inlineStr">
        <is>
          <t xml:space="preserve">是 </t>
        </is>
      </c>
      <c r="T14" s="644" t="inlineStr">
        <is>
          <t>区农业
农村局</t>
        </is>
      </c>
      <c r="U14" s="151" t="inlineStr">
        <is>
          <t>法色村委会</t>
        </is>
      </c>
      <c r="V14" s="151" t="inlineStr">
        <is>
          <t>是</t>
        </is>
      </c>
      <c r="W14" s="189" t="n">
        <v>46023</v>
      </c>
      <c r="X14" s="189" t="n">
        <v>46357</v>
      </c>
      <c r="Y14" s="162" t="inlineStr">
        <is>
          <t>原转转地采石场，属工矿用地</t>
        </is>
      </c>
    </row>
    <row r="15" ht="108" customHeight="1" s="1">
      <c r="A15" s="150" t="n">
        <v>9</v>
      </c>
      <c r="B15" s="644" t="inlineStr">
        <is>
          <t>产业发展</t>
        </is>
      </c>
      <c r="C15" s="644" t="inlineStr">
        <is>
          <t>加工流通项目</t>
        </is>
      </c>
      <c r="D15" s="644" t="inlineStr">
        <is>
          <t>农产品仓储保鲜冷链基础设施建设</t>
        </is>
      </c>
      <c r="E15" s="151" t="inlineStr">
        <is>
          <t>法色村萧林农产品生产及仓储冷链设施配套项目</t>
        </is>
      </c>
      <c r="F15" s="151" t="inlineStr">
        <is>
          <t>东山</t>
        </is>
      </c>
      <c r="G15" s="151" t="inlineStr">
        <is>
          <t>法色</t>
        </is>
      </c>
      <c r="H15" s="151" t="inlineStr">
        <is>
          <t>新建</t>
        </is>
      </c>
      <c r="I15" s="162" t="inlineStr">
        <is>
          <t>1.新建钢架厂房1000㎡，单价380元/㎡，预计投资10万元；
2.硬化场地200m³，单价450元/㎡，预计投资9万元；
3.新建智能冷库1500m³，单价230元/m³，预计投资30万元；
4.安装350千伏安变压器1台及线路改造，预计投资10万元。</t>
        </is>
      </c>
      <c r="J15" s="164">
        <f>K15+L15+M15</f>
        <v/>
      </c>
      <c r="K15" s="643" t="n">
        <v>0</v>
      </c>
      <c r="L15" s="643" t="n">
        <v>59</v>
      </c>
      <c r="M15" s="643" t="n">
        <v>0</v>
      </c>
      <c r="N15" s="162" t="inlineStr">
        <is>
          <t>通过法色村萧林冷库建设工程建设，能进一步提高法色村辣椒储备能力，日增收购辣椒可达80吨。项目建成后，产权归法色村委会集体所有，预计项目收益为7％，即7.7万元，旺季日带动务工人数90人（其中稳定脱贫户15户，三类监测户4户）人均工资每天为80元，户均增收1万元。</t>
        </is>
      </c>
      <c r="O15" s="162" t="inlineStr">
        <is>
          <t>通过土地流转、带动务工就业等进一步带动群众增收</t>
        </is>
      </c>
      <c r="P15" s="151" t="n">
        <v>800</v>
      </c>
      <c r="Q15" s="151" t="inlineStr">
        <is>
          <t>否</t>
        </is>
      </c>
      <c r="R15" s="151" t="inlineStr">
        <is>
          <t>否</t>
        </is>
      </c>
      <c r="S15" s="151" t="inlineStr">
        <is>
          <t xml:space="preserve">是 </t>
        </is>
      </c>
      <c r="T15" s="644" t="inlineStr">
        <is>
          <t>区农业
农村局</t>
        </is>
      </c>
      <c r="U15" s="151" t="inlineStr">
        <is>
          <t>法色村委会</t>
        </is>
      </c>
      <c r="V15" s="151" t="inlineStr">
        <is>
          <t>是</t>
        </is>
      </c>
      <c r="W15" s="189" t="n">
        <v>46023</v>
      </c>
      <c r="X15" s="189" t="n">
        <v>46357</v>
      </c>
      <c r="Y15" s="162" t="inlineStr">
        <is>
          <t>原东鑫采石场，属工矿用地</t>
        </is>
      </c>
    </row>
    <row r="16" ht="108" customHeight="1" s="1">
      <c r="A16" s="152" t="n">
        <v>10</v>
      </c>
      <c r="B16" s="644" t="inlineStr">
        <is>
          <t>产业发展</t>
        </is>
      </c>
      <c r="C16" s="644" t="inlineStr">
        <is>
          <t>加工流通项目</t>
        </is>
      </c>
      <c r="D16" s="644" t="inlineStr">
        <is>
          <t>产地初加工和精深加工</t>
        </is>
      </c>
      <c r="E16" s="151" t="inlineStr">
        <is>
          <t>法色村辣椒烘烤基地建设项目</t>
        </is>
      </c>
      <c r="F16" s="151" t="inlineStr">
        <is>
          <t>东山</t>
        </is>
      </c>
      <c r="G16" s="151" t="inlineStr">
        <is>
          <t>法色</t>
        </is>
      </c>
      <c r="H16" s="151" t="inlineStr">
        <is>
          <t>新建</t>
        </is>
      </c>
      <c r="I16" s="162" t="inlineStr">
        <is>
          <t xml:space="preserve">1.新建钢架厂房1000㎡，单价380元/㎡，预计投入资金10万元；；
2.硬化场地200m³，单价450元/m³，预计投入资金9万元；
3.安装工业辣椒流水线网带式烘烤设施1套，预计投入资金30万元；
</t>
        </is>
      </c>
      <c r="J16" s="164">
        <f>K16+L16+M16</f>
        <v/>
      </c>
      <c r="K16" s="643" t="n">
        <v>0</v>
      </c>
      <c r="L16" s="643" t="n">
        <v>49</v>
      </c>
      <c r="M16" s="643" t="n">
        <v>0</v>
      </c>
      <c r="N16" s="162" t="inlineStr">
        <is>
          <t>通过法色村辣椒烘烤基地建设项目建设，可提高工业辣椒就进生产加工，日烘烤辣椒可达30吨，有效降低生产成本，增加农户收入，提升农业增加值。项目建成后产权归法色村委会，预计收益为7％。可带动务工人员30人（其中带动脱贫户8户，三类监测户2户）户均增收0.8万元。</t>
        </is>
      </c>
      <c r="O16" s="162" t="inlineStr">
        <is>
          <t>通过土地流转、带动务工就业等进一步带动群众增收</t>
        </is>
      </c>
      <c r="P16" s="151" t="n">
        <v>1500</v>
      </c>
      <c r="Q16" s="151" t="inlineStr">
        <is>
          <t>否</t>
        </is>
      </c>
      <c r="R16" s="151" t="inlineStr">
        <is>
          <t>否</t>
        </is>
      </c>
      <c r="S16" s="151" t="inlineStr">
        <is>
          <t xml:space="preserve">是 </t>
        </is>
      </c>
      <c r="T16" s="644" t="inlineStr">
        <is>
          <t>区农业
农村局</t>
        </is>
      </c>
      <c r="U16" s="151" t="inlineStr">
        <is>
          <t>法色村委会</t>
        </is>
      </c>
      <c r="V16" s="151" t="inlineStr">
        <is>
          <t>是</t>
        </is>
      </c>
      <c r="W16" s="189" t="n">
        <v>46023</v>
      </c>
      <c r="X16" s="189" t="n">
        <v>46357</v>
      </c>
      <c r="Y16" s="162" t="inlineStr">
        <is>
          <t>原东鑫采石场，属工矿用地</t>
        </is>
      </c>
    </row>
    <row r="17" ht="132" customHeight="1" s="1">
      <c r="A17" s="150" t="n">
        <v>11</v>
      </c>
      <c r="B17" s="644" t="inlineStr">
        <is>
          <t>产业发展</t>
        </is>
      </c>
      <c r="C17" s="644" t="inlineStr">
        <is>
          <t>加工流通项目</t>
        </is>
      </c>
      <c r="D17" s="644" t="inlineStr">
        <is>
          <t>产地初加工和精深加工</t>
        </is>
      </c>
      <c r="E17" s="151" t="inlineStr">
        <is>
          <t>法色村泡椒及辣椒加工项目</t>
        </is>
      </c>
      <c r="F17" s="151" t="inlineStr">
        <is>
          <t>东山</t>
        </is>
      </c>
      <c r="G17" s="151" t="inlineStr">
        <is>
          <t>法色</t>
        </is>
      </c>
      <c r="H17" s="151" t="inlineStr">
        <is>
          <t>新建</t>
        </is>
      </c>
      <c r="I17" s="162" t="inlineStr">
        <is>
          <t>1.新建钢架厂房1500㎡，单价380元/㎡，预计投入资金30万元；
2.硬化场地300m³，单价450元/m³，预计投资10万元；
3.新建泡椒池100m³，单价280元/m³，预计投资2.8万元；
4.安装打酱设备1套，预计投资20万元；
5.安装剁椒设备1套，预计投资2万元。</t>
        </is>
      </c>
      <c r="J17" s="164">
        <f>K17+L17+M17</f>
        <v/>
      </c>
      <c r="K17" s="643" t="n">
        <v>64.8</v>
      </c>
      <c r="L17" s="643" t="n">
        <v>0</v>
      </c>
      <c r="M17" s="643" t="n">
        <v>0</v>
      </c>
      <c r="N17" s="162" t="inlineStr">
        <is>
          <t>通过法色村泡椒及辣椒加工项目建设，日生产各种泡椒50吨，可提高辣椒附加值，大大增加辣椒种植面积2000亩以上，进一步带动群众增收。项目建成后产权属法色村委会所有，预计收益为7％，即7万元，可带动务工100人（其中带动脱贫户20户，三类监测户3户）户均增收1万元。</t>
        </is>
      </c>
      <c r="O17" s="162" t="inlineStr">
        <is>
          <t>通过土地流转、带动务工就业等进一步带动群众增收</t>
        </is>
      </c>
      <c r="P17" s="151" t="n">
        <v>1800</v>
      </c>
      <c r="Q17" s="151" t="inlineStr">
        <is>
          <t>否</t>
        </is>
      </c>
      <c r="R17" s="151" t="inlineStr">
        <is>
          <t>否</t>
        </is>
      </c>
      <c r="S17" s="151" t="inlineStr">
        <is>
          <t xml:space="preserve">是 </t>
        </is>
      </c>
      <c r="T17" s="644" t="inlineStr">
        <is>
          <t>区农业
农村局</t>
        </is>
      </c>
      <c r="U17" s="151" t="inlineStr">
        <is>
          <t>法色村委会</t>
        </is>
      </c>
      <c r="V17" s="151" t="inlineStr">
        <is>
          <t>是</t>
        </is>
      </c>
      <c r="W17" s="189" t="n">
        <v>46023</v>
      </c>
      <c r="X17" s="189" t="n">
        <v>46357</v>
      </c>
      <c r="Y17" s="162" t="inlineStr">
        <is>
          <t>原东鑫采石场，属工矿用地</t>
        </is>
      </c>
    </row>
    <row r="18" ht="168" customHeight="1" s="1">
      <c r="A18" s="152" t="n">
        <v>12</v>
      </c>
      <c r="B18" s="151" t="inlineStr">
        <is>
          <t>产业发展</t>
        </is>
      </c>
      <c r="C18" s="151" t="inlineStr">
        <is>
          <t>生产加工</t>
        </is>
      </c>
      <c r="D18" s="151" t="inlineStr">
        <is>
          <t>种植业基地</t>
        </is>
      </c>
      <c r="E18" s="151" t="inlineStr">
        <is>
          <t>撒基格村委会菌包加工厂建设</t>
        </is>
      </c>
      <c r="F18" s="151" t="inlineStr">
        <is>
          <t>东山镇</t>
        </is>
      </c>
      <c r="G18" s="151" t="inlineStr">
        <is>
          <t>撒基格村委会</t>
        </is>
      </c>
      <c r="H18" s="151" t="inlineStr">
        <is>
          <t>新建</t>
        </is>
      </c>
      <c r="I18" s="162" t="inlineStr">
        <is>
          <t>1.采购拌料机（5吨）3套20万元；
2.采购三工位装袋机1套20万元；
3.采购双工位扎绳机3台7万元；
4.常压灭菌锅炉（蒸汽发生量1.5吨）1台6.5万元；
5.灭菌仓2个30万元；
6.灭菌架200个25万元；
7.210型装载机2台12万元；
8.叉车1台6万元。</t>
        </is>
      </c>
      <c r="J18" s="164">
        <f>K18+L18+M18</f>
        <v/>
      </c>
      <c r="K18" s="643" t="n">
        <v>0</v>
      </c>
      <c r="L18" s="643" t="n">
        <v>110</v>
      </c>
      <c r="M18" s="643" t="n">
        <v>0.5</v>
      </c>
      <c r="N18" s="162" t="inlineStr">
        <is>
          <t>通过实施撒基格村委会菌包加工厂建设工程项目，可以降低撒基格村委会人工菌种植成本，有效再利用玉米棒和稻草，推广撒基格村及周边村人工菌种植推广，达到生产、销售、收购及冷冻保鲜一条龙服务，带动农户发展种植，增加就业岗位。项目建成后产权归撒基格村委会，可带动辖区内和周边村种植增收，提升产业结构，提高村民收入，增加村集体经济收入6万余元，提升了村集体经济造血功能，促进乡村振兴。</t>
        </is>
      </c>
      <c r="O18" s="167" t="inlineStr">
        <is>
          <t>通过撒基格村菌包加工生产，种植技术推广，采取“合作社+基地+农户”的利益联结发展模式，实现农产品标准化、规模化种植，保底收购、托管服务，吸纳就业等方式，与农户建立紧密型利益联结机制。</t>
        </is>
      </c>
      <c r="P18" s="151" t="n">
        <v>2980</v>
      </c>
      <c r="Q18" s="151" t="n">
        <v>2360</v>
      </c>
      <c r="R18" s="151" t="inlineStr">
        <is>
          <t>否</t>
        </is>
      </c>
      <c r="S18" s="151" t="inlineStr">
        <is>
          <t>否</t>
        </is>
      </c>
      <c r="T18" s="151" t="inlineStr">
        <is>
          <t>否</t>
        </is>
      </c>
      <c r="U18" s="644" t="inlineStr">
        <is>
          <t>区农业
农村局</t>
        </is>
      </c>
      <c r="V18" s="151" t="inlineStr">
        <is>
          <t>是</t>
        </is>
      </c>
      <c r="W18" s="189" t="n">
        <v>46023</v>
      </c>
      <c r="X18" s="189" t="n">
        <v>46357</v>
      </c>
      <c r="Y18" s="191" t="n"/>
    </row>
    <row r="19" ht="132" customHeight="1" s="1">
      <c r="A19" s="150" t="n">
        <v>13</v>
      </c>
      <c r="B19" s="151" t="inlineStr">
        <is>
          <t>产业发展</t>
        </is>
      </c>
      <c r="C19" s="151" t="inlineStr">
        <is>
          <t>生产项目</t>
        </is>
      </c>
      <c r="D19" s="151" t="inlineStr">
        <is>
          <t>种植业基地</t>
        </is>
      </c>
      <c r="E19" s="151" t="inlineStr">
        <is>
          <t>大麦村委会天麻基地基础设施建设</t>
        </is>
      </c>
      <c r="F19" s="151" t="inlineStr">
        <is>
          <t>茨营镇</t>
        </is>
      </c>
      <c r="G19" s="151" t="inlineStr">
        <is>
          <t>大麦村委会</t>
        </is>
      </c>
      <c r="H19" s="151" t="inlineStr">
        <is>
          <t>新建</t>
        </is>
      </c>
      <c r="I19" s="162" t="inlineStr">
        <is>
          <t>1、安装一台200型变压器，电杆6棵，预计投资18万元；
2、1间10平方米的泵房，配电柜及抽水泵扬程150米，预计投资28万元；
3、200平方米的蓄水池用于浇灌，预计投资25万元；
4、铺设水管镀锌管2000米，预计投资2000米，预计他24万元；
5、安装滴管600米，预计投资8万元。</t>
        </is>
      </c>
      <c r="J19" s="164">
        <f>K19+L19+M19</f>
        <v/>
      </c>
      <c r="K19" s="643" t="n">
        <v>0</v>
      </c>
      <c r="L19" s="643" t="n">
        <v>100</v>
      </c>
      <c r="M19" s="643" t="n">
        <v>3</v>
      </c>
      <c r="N19" s="162" t="inlineStr">
        <is>
          <t>通过天麻基地建设种植，种植天麻100亩，开展天麻基地种植基础设施建设工作，提升天麻品质，促进当地老百姓就业。项目建成后产权归茨营镇大麦村委会，预计项目收益率6%，即6.2万元，带动辖区内农户278户（其中脱贫户19户，“三类监测对象”3户）户均增加1000元以上，村集体收入增加6.2万元。</t>
        </is>
      </c>
      <c r="O19" s="151" t="inlineStr">
        <is>
          <t>入股分红、土地流转、带动务工就业等</t>
        </is>
      </c>
      <c r="P19" s="151" t="n">
        <v>312</v>
      </c>
      <c r="Q19" s="151" t="inlineStr">
        <is>
          <t>否</t>
        </is>
      </c>
      <c r="R19" s="151" t="inlineStr">
        <is>
          <t>否</t>
        </is>
      </c>
      <c r="S19" s="151" t="inlineStr">
        <is>
          <t>否</t>
        </is>
      </c>
      <c r="T19" s="151" t="inlineStr">
        <is>
          <t>区农业农村局</t>
        </is>
      </c>
      <c r="U19" s="151" t="inlineStr">
        <is>
          <t>大麦村委会</t>
        </is>
      </c>
      <c r="V19" s="151" t="inlineStr">
        <is>
          <t>是</t>
        </is>
      </c>
      <c r="W19" s="189" t="n">
        <v>46023</v>
      </c>
      <c r="X19" s="189" t="n">
        <v>46357</v>
      </c>
      <c r="Y19" s="151" t="n"/>
    </row>
    <row r="20" ht="168" customHeight="1" s="1">
      <c r="A20" s="152" t="n">
        <v>14</v>
      </c>
      <c r="B20" s="151" t="inlineStr">
        <is>
          <t>产业发展</t>
        </is>
      </c>
      <c r="C20" s="151" t="inlineStr">
        <is>
          <t>生产项目</t>
        </is>
      </c>
      <c r="D20" s="151" t="inlineStr">
        <is>
          <t>种植业基地</t>
        </is>
      </c>
      <c r="E20" s="151" t="inlineStr">
        <is>
          <t>曲靖市“和和美美一家人 ·珠源同心石榴红 ”互嵌式社区茨营社区合作社农文旅融合产业发展项目</t>
        </is>
      </c>
      <c r="F20" s="151" t="inlineStr">
        <is>
          <t>茨营镇</t>
        </is>
      </c>
      <c r="G20" s="151" t="inlineStr">
        <is>
          <t>茨营社区</t>
        </is>
      </c>
      <c r="H20" s="151" t="inlineStr">
        <is>
          <t>新建</t>
        </is>
      </c>
      <c r="I20" s="162" t="inlineStr">
        <is>
          <t>1、新建占地120平方米的生产资料堆放仓库及管理用房5间；混凝土硬化农产品交易场地50平方米；配套建设砖彻体排水沟30米；单价2.6万，预计投入13万元。
2、开挖路旁排水沟1600米；铺设排水管16根；铺垫砂石路面1200米；预计投入6.7万元
3、新建喷滴灌灌溉设施100亩，单价1200元，预计投入12万元；</t>
        </is>
      </c>
      <c r="J20" s="164">
        <f>K20+L20+M20</f>
        <v/>
      </c>
      <c r="K20" s="643" t="n">
        <v>0</v>
      </c>
      <c r="L20" s="643" t="n">
        <v>31.7</v>
      </c>
      <c r="M20" s="643" t="n">
        <v>0</v>
      </c>
      <c r="N20" s="162" t="inlineStr">
        <is>
          <t>通过该项目的实施，一是能够高效推进合作社生产经营基础设施升级，提升生产经营区域防洪与通行能力；精准保障农业生产用水，优化农产品产销环境；二是项目实施为农文旅融合夯实硬件基础，带动产业增效，壮大集体经济收入。
项目建成后产权归茨营社区居委会，预计项目收益率8%，增加村集体经济收入2.5万元。带动辖区内周边农户350户（其中脱贫户60户，“三类监测对象”17户）户均增收200元以上.</t>
        </is>
      </c>
      <c r="O20" s="151" t="inlineStr">
        <is>
          <t>二次土地流转、带动务工就业等</t>
        </is>
      </c>
      <c r="P20" s="151" t="n">
        <v>350</v>
      </c>
      <c r="Q20" s="151" t="inlineStr">
        <is>
          <t>否</t>
        </is>
      </c>
      <c r="R20" s="151" t="inlineStr">
        <is>
          <t>否</t>
        </is>
      </c>
      <c r="S20" s="151" t="inlineStr">
        <is>
          <t>否</t>
        </is>
      </c>
      <c r="T20" s="151" t="inlineStr">
        <is>
          <t>区民宗局</t>
        </is>
      </c>
      <c r="U20" s="151" t="inlineStr">
        <is>
          <t>茨营社区</t>
        </is>
      </c>
      <c r="V20" s="151" t="inlineStr">
        <is>
          <t>是</t>
        </is>
      </c>
      <c r="W20" s="189" t="n">
        <v>46023</v>
      </c>
      <c r="X20" s="189" t="n">
        <v>46357</v>
      </c>
      <c r="Y20" s="154" t="n"/>
    </row>
    <row r="21" ht="108" customHeight="1" s="1">
      <c r="A21" s="150" t="n">
        <v>15</v>
      </c>
      <c r="B21" s="151" t="inlineStr">
        <is>
          <t>产业发展</t>
        </is>
      </c>
      <c r="C21" s="151" t="inlineStr">
        <is>
          <t>加工流通项目</t>
        </is>
      </c>
      <c r="D21" s="151" t="inlineStr">
        <is>
          <t>市场建设和农村物流</t>
        </is>
      </c>
      <c r="E21" s="151" t="inlineStr">
        <is>
          <t>蔡家村富民合作社壮大集体经济项目</t>
        </is>
      </c>
      <c r="F21" s="151" t="inlineStr">
        <is>
          <t>茨营镇</t>
        </is>
      </c>
      <c r="G21" s="151" t="inlineStr">
        <is>
          <t>蔡家村委会</t>
        </is>
      </c>
      <c r="H21" s="151" t="inlineStr">
        <is>
          <t>改扩建</t>
        </is>
      </c>
      <c r="I21" s="162" t="inlineStr">
        <is>
          <t>对原有的160个摊位进行改造提升，主要建设内容：
1、砖砌货架、混凝土货架板面、内外粉刷摊位160个，单价1250元，计划投入20万元；
2、搭设钢结构遮雨棚160个，单价3750元，计划投入60万元。</t>
        </is>
      </c>
      <c r="J21" s="164">
        <f>K21+L21+M21</f>
        <v/>
      </c>
      <c r="K21" s="643" t="n">
        <v>0</v>
      </c>
      <c r="L21" s="643" t="n">
        <v>80</v>
      </c>
      <c r="M21" s="643" t="n">
        <v>0</v>
      </c>
      <c r="N21" s="162" t="inlineStr">
        <is>
          <t>总体目标体现项目的预期效益：“通过农贸市场改造，提升本地农产品、物资交易。项目建成后产权蔡家村民委员会，预计项目年收益率为6％，即4.8万元。带动辖区内农户1200余户（其中脱贫户72户，“三类监测对象”10户）户均增加500元以上，村集体收入增加4.8万元。</t>
        </is>
      </c>
      <c r="O21" s="151" t="inlineStr">
        <is>
          <t>入股分红、带动务工就业等</t>
        </is>
      </c>
      <c r="P21" s="151" t="n">
        <v>1200</v>
      </c>
      <c r="Q21" s="151" t="inlineStr">
        <is>
          <t>否</t>
        </is>
      </c>
      <c r="R21" s="151" t="inlineStr">
        <is>
          <t>否</t>
        </is>
      </c>
      <c r="S21" s="151" t="inlineStr">
        <is>
          <t>是</t>
        </is>
      </c>
      <c r="T21" s="151" t="inlineStr">
        <is>
          <t>区农业农村局</t>
        </is>
      </c>
      <c r="U21" s="151" t="inlineStr">
        <is>
          <t>蔡家村委会</t>
        </is>
      </c>
      <c r="V21" s="151" t="inlineStr">
        <is>
          <t>是</t>
        </is>
      </c>
      <c r="W21" s="189" t="n">
        <v>46023</v>
      </c>
      <c r="X21" s="189" t="n">
        <v>46357</v>
      </c>
      <c r="Y21" s="151" t="n"/>
    </row>
    <row r="22" ht="144" customHeight="1" s="1">
      <c r="A22" s="152" t="n">
        <v>16</v>
      </c>
      <c r="B22" s="151" t="inlineStr">
        <is>
          <t>产业发展</t>
        </is>
      </c>
      <c r="C22" s="151" t="inlineStr">
        <is>
          <t>农村养殖</t>
        </is>
      </c>
      <c r="D22" s="151" t="inlineStr">
        <is>
          <t>养殖业基地</t>
        </is>
      </c>
      <c r="E22" s="151" t="inlineStr">
        <is>
          <t>杨家村委会蛋鸡养殖基地建设</t>
        </is>
      </c>
      <c r="F22" s="151" t="inlineStr">
        <is>
          <t>茨营镇</t>
        </is>
      </c>
      <c r="G22" s="151" t="inlineStr">
        <is>
          <t>杨家村委会</t>
        </is>
      </c>
      <c r="H22" s="151" t="inlineStr">
        <is>
          <t>改扩建</t>
        </is>
      </c>
      <c r="I22" s="162" t="inlineStr">
        <is>
          <t>利用瓦窑村小组闲置小学，改建1万羽蛋鸡自动化养殖基地，主要建设内容：
1、改建鸡舍2栋，面积800平方米，单价500元/平方米，计划投入40万元；
2、购买鸡笼100组，每组3000元，计划投入30万元；
3、购买上料机1台、刮粪机1台、风机1台，需约6.5万元；
4、建设100立方沉淀池1个，需约3.5万元。</t>
        </is>
      </c>
      <c r="J22" s="164">
        <f>K22+L22+M22</f>
        <v/>
      </c>
      <c r="K22" s="643" t="n">
        <v>0</v>
      </c>
      <c r="L22" s="643" t="n">
        <v>80</v>
      </c>
      <c r="M22" s="643" t="n">
        <v>0</v>
      </c>
      <c r="N22" s="162" t="inlineStr">
        <is>
          <t>该项目通过改建瓦窑小组闲置小学，增加村集体经济合作社收入。项目建成后产权归杨家村委会所有，预计项目年收益率为7％，即5.6万元。采取“农品+电商”模式，带动辖区内农户315户（其中脱贫户25户，“三类监测对象”4户）户均增加1000元以上，村集体收入增加5.7万元。</t>
        </is>
      </c>
      <c r="O22" s="151" t="inlineStr">
        <is>
          <t>入股分红、带动务工就业等</t>
        </is>
      </c>
      <c r="P22" s="151" t="n">
        <v>1800</v>
      </c>
      <c r="Q22" s="151" t="inlineStr">
        <is>
          <t>否</t>
        </is>
      </c>
      <c r="R22" s="151" t="inlineStr">
        <is>
          <t>否</t>
        </is>
      </c>
      <c r="S22" s="151" t="inlineStr">
        <is>
          <t>是</t>
        </is>
      </c>
      <c r="T22" s="151" t="inlineStr">
        <is>
          <t>区农业农村局</t>
        </is>
      </c>
      <c r="U22" s="151" t="inlineStr">
        <is>
          <t>杨家村委会</t>
        </is>
      </c>
      <c r="V22" s="151" t="inlineStr">
        <is>
          <t>是</t>
        </is>
      </c>
      <c r="W22" s="189" t="n">
        <v>46023</v>
      </c>
      <c r="X22" s="189" t="n">
        <v>46357</v>
      </c>
      <c r="Y22" s="154" t="n"/>
    </row>
    <row r="23" ht="156" customHeight="1" s="1">
      <c r="A23" s="150" t="n">
        <v>17</v>
      </c>
      <c r="B23" s="644" t="inlineStr">
        <is>
          <t>产业发展</t>
        </is>
      </c>
      <c r="C23" s="644" t="inlineStr">
        <is>
          <t>加工流通项目</t>
        </is>
      </c>
      <c r="D23" s="644" t="inlineStr">
        <is>
          <t>农产品仓储保鲜冷链基础设施建设</t>
        </is>
      </c>
      <c r="E23" s="151" t="inlineStr">
        <is>
          <t>珠街街道联合村委会白石岩种植基地农产品生产及仓储冷链设施配套项目</t>
        </is>
      </c>
      <c r="F23" s="151" t="inlineStr">
        <is>
          <t>珠街街道</t>
        </is>
      </c>
      <c r="G23" s="151" t="inlineStr">
        <is>
          <t>联合村委会</t>
        </is>
      </c>
      <c r="H23" s="151" t="inlineStr">
        <is>
          <t>新建</t>
        </is>
      </c>
      <c r="I23" s="162" t="inlineStr">
        <is>
          <t xml:space="preserve">新建冷库100平方米，场地硬化100平方米，预计投资30万
一体式箱体冷藏库：≤160200元/套
</t>
        </is>
      </c>
      <c r="J23" s="164">
        <f>K23+L23+M23</f>
        <v/>
      </c>
      <c r="K23" s="643" t="n"/>
      <c r="L23" s="643" t="n">
        <v>30</v>
      </c>
      <c r="M23" s="643" t="n"/>
      <c r="N23" s="162" t="inlineStr">
        <is>
          <t>通过新建冷库，通过建设葡萄园，种植50亩，开展中华民族共同体教育，引导各族人民不断增强“五个认同”，推动各民族交往交流交融，唱响“中华民族一家亲，同心共筑中国梦”的时代主旋律工作，引进新型产业，提升集体经济收入，建立健全利益联结机制，解决部分就业问题。预计项目年化收益率为5%，村集体收入增加1.5万元项目覆盖受益群众240户820人，其中脱贫户29户93人。</t>
        </is>
      </c>
      <c r="O23" s="162" t="inlineStr">
        <is>
          <t>壮大发展村集体经济，带动村民增产增收，土地流转、带动务工就业等</t>
        </is>
      </c>
      <c r="P23" s="151" t="n">
        <v>820</v>
      </c>
      <c r="Q23" s="151" t="inlineStr">
        <is>
          <t>否</t>
        </is>
      </c>
      <c r="R23" s="151" t="inlineStr">
        <is>
          <t>否</t>
        </is>
      </c>
      <c r="S23" s="151" t="inlineStr">
        <is>
          <t>否</t>
        </is>
      </c>
      <c r="T23" s="151" t="inlineStr">
        <is>
          <t>区商务局</t>
        </is>
      </c>
      <c r="U23" s="646" t="inlineStr">
        <is>
          <t>联合村委会</t>
        </is>
      </c>
      <c r="V23" s="151" t="inlineStr">
        <is>
          <t>是</t>
        </is>
      </c>
      <c r="W23" s="189" t="n">
        <v>46023</v>
      </c>
      <c r="X23" s="189" t="n">
        <v>46357</v>
      </c>
      <c r="Y23" s="151" t="inlineStr">
        <is>
          <t>园地</t>
        </is>
      </c>
    </row>
    <row r="24" ht="192" customHeight="1" s="1">
      <c r="A24" s="152" t="n">
        <v>18</v>
      </c>
      <c r="B24" s="644" t="inlineStr">
        <is>
          <t>产业发展</t>
        </is>
      </c>
      <c r="C24" s="644" t="inlineStr">
        <is>
          <t>生产项目</t>
        </is>
      </c>
      <c r="D24" s="644" t="inlineStr">
        <is>
          <t>种植业基地</t>
        </is>
      </c>
      <c r="E24" s="151" t="inlineStr">
        <is>
          <t>珠街街道联合村委会白石岩村民小组“十县百乡千村万户示范引领工程”民族团结进步示范村种植基地建设项目（三期）</t>
        </is>
      </c>
      <c r="F24" s="646" t="inlineStr">
        <is>
          <t>珠街街道</t>
        </is>
      </c>
      <c r="G24" s="646" t="inlineStr">
        <is>
          <t>联合村委会</t>
        </is>
      </c>
      <c r="H24" s="646" t="inlineStr">
        <is>
          <t>新建</t>
        </is>
      </c>
      <c r="I24" s="162" t="inlineStr">
        <is>
          <t>项目建设内容：             
产业大棚建设6945平方米，土地平整11000平方米，立柱使用60镀锌管、横拉杆、抗风杆使用40镀锌管、撑杆使用25镀锌管，大棚长度32米使用24V100W电动卷膜器，端横梁为40镀锌管，大棚膜采用15丝透明膜，大棚高度为5米，宽度为32米，长度为50米；葡萄架建设采用3*3*1.5的角铁，架子立柱、上拉、下拉横杆均为40镀锌管；共计建设4个大棚。
棚内金属钢架：7574.42元/t，供水管：≤28元/米，生产道路级配碎石20cm厚：≤29.86元/平方</t>
        </is>
      </c>
      <c r="J24" s="164">
        <f>K24+L24+M24</f>
        <v/>
      </c>
      <c r="K24" s="643" t="n"/>
      <c r="L24" s="643" t="n">
        <v>50</v>
      </c>
      <c r="M24" s="643" t="n"/>
      <c r="N24" s="162" t="inlineStr">
        <is>
          <t>通过项目建设，建立健全利益联结机制，进一步深化集体、企业与农民利益联结机制，降低农户种植成本，转移劳动力，发展其他产业。支持龙头企业采取订单生产、保底收购、托管服务、股份合作、利润返还、土地经营权流转、吸纳就业等方式，与农户建立紧密型利益联结机制。引进新型产业，提升集体经济收入，建立健全利益联结机制，解决部分就业问题。预计项目年化收益率为5%，村集体收入增加5万元。项目覆盖受益群众240户820人，其中脱贫户29户93人，预计户均增收0.2万元。</t>
        </is>
      </c>
      <c r="O24" s="162" t="inlineStr">
        <is>
          <t>壮大发展村集体经济，带动村民增产增收，土地流转、带动务工就业等</t>
        </is>
      </c>
      <c r="P24" s="151" t="n">
        <v>820</v>
      </c>
      <c r="Q24" s="151" t="inlineStr">
        <is>
          <t>否</t>
        </is>
      </c>
      <c r="R24" s="151" t="inlineStr">
        <is>
          <t>否</t>
        </is>
      </c>
      <c r="S24" s="151" t="inlineStr">
        <is>
          <t>否</t>
        </is>
      </c>
      <c r="T24" s="151" t="inlineStr">
        <is>
          <t>区民宗局</t>
        </is>
      </c>
      <c r="U24" s="646" t="inlineStr">
        <is>
          <t>联合村委会</t>
        </is>
      </c>
      <c r="V24" s="151" t="inlineStr">
        <is>
          <t>是</t>
        </is>
      </c>
      <c r="W24" s="189" t="n">
        <v>46023</v>
      </c>
      <c r="X24" s="189" t="n">
        <v>46357</v>
      </c>
      <c r="Y24" s="151" t="inlineStr">
        <is>
          <t>园地</t>
        </is>
      </c>
    </row>
    <row r="25" ht="156" customHeight="1" s="1">
      <c r="A25" s="150" t="n">
        <v>19</v>
      </c>
      <c r="B25" s="644" t="inlineStr">
        <is>
          <t>产业发展</t>
        </is>
      </c>
      <c r="C25" s="644" t="inlineStr">
        <is>
          <t>加工流通项目</t>
        </is>
      </c>
      <c r="D25" s="644" t="inlineStr">
        <is>
          <t>农产品仓储保鲜冷链基础设施建设</t>
        </is>
      </c>
      <c r="E25" s="644" t="inlineStr">
        <is>
          <t>中所村委会农产品仓储保鲜冷链二期建设项目</t>
        </is>
      </c>
      <c r="F25" s="644" t="inlineStr">
        <is>
          <t>珠街街道</t>
        </is>
      </c>
      <c r="G25" s="644" t="inlineStr">
        <is>
          <t>中所村委会杨家坝村</t>
        </is>
      </c>
      <c r="H25" s="647" t="inlineStr">
        <is>
          <t>新建</t>
        </is>
      </c>
      <c r="I25" s="645" t="inlineStr">
        <is>
          <t xml:space="preserve">建设内容包括：                                  占地面积2600平方米，                        土地性质：园地。                             
1、建设长50米，宽40米，顶高8米钢结构仓储中心1座共计2000平方米X400元/平方米，合计50万元；                                          
                                                                                                                    </t>
        </is>
      </c>
      <c r="J25" s="164">
        <f>K25+L25+M25</f>
        <v/>
      </c>
      <c r="K25" s="648" t="n"/>
      <c r="L25" s="648" t="n">
        <v>50</v>
      </c>
      <c r="M25" s="648" t="n"/>
      <c r="N25" s="645" t="inlineStr">
        <is>
          <t>通过项目建设，建立健全利益联结机制，进一步深化集体、企业与农民利益联结机制，降低农户种植成本，转移劳动力，发展其他产业。支持龙头企业采取订单生产、保底收购、托管服务、股份合作、利润返还、土地经营权流转、吸纳就业等方式，与农户建立紧密型利益联结机制。预计项目年化收益率为5%，村集体收入增加7.5万元。项目覆盖受益群众510户1881人，其中脱贫户6户16人。</t>
        </is>
      </c>
      <c r="O25" s="645" t="inlineStr">
        <is>
          <t>仓储中心建设项目是为建设美丽乡村、改善村委会产业发展基础设施、改善群众生产生活条件。壮大发展村集体经济，带动村民增收致富.</t>
        </is>
      </c>
      <c r="P25" s="649" t="n">
        <v>1881</v>
      </c>
      <c r="Q25" s="647" t="inlineStr">
        <is>
          <t>否</t>
        </is>
      </c>
      <c r="R25" s="647" t="inlineStr">
        <is>
          <t>否</t>
        </is>
      </c>
      <c r="S25" s="647" t="inlineStr">
        <is>
          <t>否</t>
        </is>
      </c>
      <c r="T25" s="644" t="inlineStr">
        <is>
          <t>农业农村发展服务中心</t>
        </is>
      </c>
      <c r="U25" s="644" t="inlineStr">
        <is>
          <t>中所村委会</t>
        </is>
      </c>
      <c r="V25" s="151" t="inlineStr">
        <is>
          <t>是</t>
        </is>
      </c>
      <c r="W25" s="189" t="n">
        <v>46023</v>
      </c>
      <c r="X25" s="189" t="n">
        <v>46357</v>
      </c>
      <c r="Y25" s="647" t="inlineStr">
        <is>
          <t>园地</t>
        </is>
      </c>
    </row>
    <row r="26" ht="84" customHeight="1" s="1">
      <c r="A26" s="152" t="n">
        <v>20</v>
      </c>
      <c r="B26" s="644" t="inlineStr">
        <is>
          <t>产业发展</t>
        </is>
      </c>
      <c r="C26" s="644" t="inlineStr">
        <is>
          <t>加工流通项目</t>
        </is>
      </c>
      <c r="D26" s="644" t="inlineStr">
        <is>
          <t>农产品仓储保鲜冷链基础设施建设</t>
        </is>
      </c>
      <c r="E26" s="644" t="inlineStr">
        <is>
          <t>涌泉村委会产业园农产品生产及仓储冷链设施配套项目</t>
        </is>
      </c>
      <c r="F26" s="644" t="inlineStr">
        <is>
          <t>珠街街道</t>
        </is>
      </c>
      <c r="G26" s="644" t="inlineStr">
        <is>
          <t>涌泉村委会</t>
        </is>
      </c>
      <c r="H26" s="644" t="inlineStr">
        <is>
          <t>新建</t>
        </is>
      </c>
      <c r="I26" s="645" t="inlineStr">
        <is>
          <t>建设冷库10个，每个冷库占地240平方米，长24米，宽10米，高6米，每库容积1200立方，10个冷库共占地2400平方，12000立方，其他配套用地，硬化道路900米，宽5米，总面积4500平方米。</t>
        </is>
      </c>
      <c r="J26" s="164">
        <f>K26+L26+M26</f>
        <v/>
      </c>
      <c r="K26" s="648" t="n"/>
      <c r="L26" s="648" t="n">
        <v>30</v>
      </c>
      <c r="M26" s="648" t="n"/>
      <c r="N26" s="650" t="inlineStr">
        <is>
          <t>通过项目建设，建立健全利益联结机制，进一步深化集体、企业与农民利益联结机制，吸纳就业，预计项目年化收益率为5%，项目建成后预计增加村集体经济5万元，项目覆盖受益群众1237户4275人，其中脱贫户13户47人。</t>
        </is>
      </c>
      <c r="O26" s="651" t="inlineStr">
        <is>
          <t>壮大发展村集体经济，带动村民务工就业等。</t>
        </is>
      </c>
      <c r="P26" s="649" t="n">
        <v>4275</v>
      </c>
      <c r="Q26" s="647" t="inlineStr">
        <is>
          <t>否</t>
        </is>
      </c>
      <c r="R26" s="647" t="inlineStr">
        <is>
          <t>否</t>
        </is>
      </c>
      <c r="S26" s="647" t="inlineStr">
        <is>
          <t>否</t>
        </is>
      </c>
      <c r="T26" s="644" t="inlineStr">
        <is>
          <t>农业农村发展服务中心</t>
        </is>
      </c>
      <c r="U26" s="644" t="inlineStr">
        <is>
          <t>涌泉村委会</t>
        </is>
      </c>
      <c r="V26" s="151" t="inlineStr">
        <is>
          <t>是</t>
        </is>
      </c>
      <c r="W26" s="189" t="n">
        <v>46023</v>
      </c>
      <c r="X26" s="189" t="n">
        <v>46357</v>
      </c>
      <c r="Y26" s="644" t="inlineStr">
        <is>
          <t>土地性质含林地、草地、一般耕地等</t>
        </is>
      </c>
    </row>
    <row r="27" ht="168" customHeight="1" s="1">
      <c r="A27" s="150" t="n">
        <v>21</v>
      </c>
      <c r="B27" s="644" t="inlineStr">
        <is>
          <t>产业发展</t>
        </is>
      </c>
      <c r="C27" s="644" t="inlineStr">
        <is>
          <t>加工流通项目</t>
        </is>
      </c>
      <c r="D27" s="644" t="inlineStr">
        <is>
          <t>仓储基础设施建设</t>
        </is>
      </c>
      <c r="E27" s="646" t="inlineStr">
        <is>
          <t>小河湾社区农产品基础设施建设项目</t>
        </is>
      </c>
      <c r="F27" s="151" t="inlineStr">
        <is>
          <t>珠街街道</t>
        </is>
      </c>
      <c r="G27" s="151" t="inlineStr">
        <is>
          <t>小河湾</t>
        </is>
      </c>
      <c r="H27" s="151" t="inlineStr">
        <is>
          <t>新建</t>
        </is>
      </c>
      <c r="I27" s="167" t="inlineStr">
        <is>
          <t>（1）建设标准化厂房及分拣车间建设占地6600平方米（厂房高8米、宽13米）；②场内混凝土地坪6600平方米。</t>
        </is>
      </c>
      <c r="J27" s="164">
        <f>K27+L27+M27</f>
        <v/>
      </c>
      <c r="K27" s="643" t="n"/>
      <c r="L27" s="643" t="n">
        <v>30</v>
      </c>
      <c r="M27" s="643" t="n"/>
      <c r="N27" s="167" t="inlineStr">
        <is>
          <t>通过项目建设，建立健全利益联结机制，进一步深化集体、企业与农民利益联结机制，降低农户种植成本，转移劳动力，发展其他产业。支持龙头企业采取订单生产、保底收购、托管服务、股份合作、利润返还、土地经营权流转、吸纳就业等方式，与农户建立紧密型利益联结机制。预计项目年化收益率为5%，项目建成后预计增加村集体经济5万元，项目覆盖受益群众677户3096人，其中脱贫户2户7人，预计人均增收0.2万元。</t>
        </is>
      </c>
      <c r="O27" s="167" t="inlineStr">
        <is>
          <t>建设项目是为建设美丽乡村、改善村委会产业发展基础设施、改善群众生产生活条件。壮大发展村集体经济，带动村民增收致富</t>
        </is>
      </c>
      <c r="P27" s="151" t="n">
        <v>3096</v>
      </c>
      <c r="Q27" s="151" t="inlineStr">
        <is>
          <t>否</t>
        </is>
      </c>
      <c r="R27" s="151" t="inlineStr">
        <is>
          <t>否</t>
        </is>
      </c>
      <c r="S27" s="151" t="inlineStr">
        <is>
          <t>否</t>
        </is>
      </c>
      <c r="T27" s="151" t="inlineStr">
        <is>
          <t>农业农村发展服务中心</t>
        </is>
      </c>
      <c r="U27" s="151" t="inlineStr">
        <is>
          <t>小河湾社区</t>
        </is>
      </c>
      <c r="V27" s="151" t="inlineStr">
        <is>
          <t>是</t>
        </is>
      </c>
      <c r="W27" s="189" t="n">
        <v>46023</v>
      </c>
      <c r="X27" s="189" t="n">
        <v>46357</v>
      </c>
      <c r="Y27" s="151" t="inlineStr">
        <is>
          <t>建设用地</t>
        </is>
      </c>
    </row>
    <row r="28" ht="72" customHeight="1" s="1">
      <c r="A28" s="152" t="n">
        <v>22</v>
      </c>
      <c r="B28" s="644" t="inlineStr">
        <is>
          <t>产业发展</t>
        </is>
      </c>
      <c r="C28" s="644" t="inlineStr">
        <is>
          <t>加工流通项目</t>
        </is>
      </c>
      <c r="D28" s="644" t="inlineStr">
        <is>
          <t>产地初加工和精深加工</t>
        </is>
      </c>
      <c r="E28" s="644" t="inlineStr">
        <is>
          <t>堡子村委会原红砖厂钢结构加工厂房建设项目</t>
        </is>
      </c>
      <c r="F28" s="644" t="inlineStr">
        <is>
          <t>珠街街道</t>
        </is>
      </c>
      <c r="G28" s="644" t="inlineStr">
        <is>
          <t>堡子村委会</t>
        </is>
      </c>
      <c r="H28" s="647" t="inlineStr">
        <is>
          <t>新建</t>
        </is>
      </c>
      <c r="I28" s="645" t="inlineStr">
        <is>
          <t>新建厂房钢屋架总结构300㎡，厂房建设钢结构长35米，宽29米。钢结构建设，地板混凝土。</t>
        </is>
      </c>
      <c r="J28" s="164">
        <f>K28+L28+M28</f>
        <v/>
      </c>
      <c r="K28" s="648" t="n">
        <v>30</v>
      </c>
      <c r="L28" s="648" t="n"/>
      <c r="M28" s="648" t="n"/>
      <c r="N28" s="650" t="inlineStr">
        <is>
          <t>通过建设微型产业园，实现产业集聚、产值提升、就业带动，预计项目年化收益率为5%，村集体收入增加5万元。项目覆盖受益群众1450户1818人，其中脱贫户19户69人。</t>
        </is>
      </c>
      <c r="O28" s="645" t="inlineStr">
        <is>
          <t>仓储建设项目是为建设美丽乡村、改善村委会产业发展基础设施、壮大发展村集体经济，改善群众生产生活条件。带动群众就近就业。</t>
        </is>
      </c>
      <c r="P28" s="649" t="n">
        <v>1818</v>
      </c>
      <c r="Q28" s="647" t="inlineStr">
        <is>
          <t>否</t>
        </is>
      </c>
      <c r="R28" s="647" t="inlineStr">
        <is>
          <t>否</t>
        </is>
      </c>
      <c r="S28" s="647" t="inlineStr">
        <is>
          <t>否</t>
        </is>
      </c>
      <c r="T28" s="644" t="inlineStr">
        <is>
          <t>农业农村发展服务中心</t>
        </is>
      </c>
      <c r="U28" s="644" t="inlineStr">
        <is>
          <t>堡子村委会</t>
        </is>
      </c>
      <c r="V28" s="151" t="inlineStr">
        <is>
          <t>是</t>
        </is>
      </c>
      <c r="W28" s="189" t="n">
        <v>46023</v>
      </c>
      <c r="X28" s="189" t="n">
        <v>46357</v>
      </c>
      <c r="Y28" s="644" t="inlineStr">
        <is>
          <t>工矿用地</t>
        </is>
      </c>
    </row>
    <row r="29" ht="108" customHeight="1" s="1">
      <c r="A29" s="150" t="n">
        <v>23</v>
      </c>
      <c r="B29" s="644" t="inlineStr">
        <is>
          <t>产业发展</t>
        </is>
      </c>
      <c r="C29" s="644" t="inlineStr">
        <is>
          <t>生产项目</t>
        </is>
      </c>
      <c r="D29" s="644" t="inlineStr">
        <is>
          <t>种植业基地</t>
        </is>
      </c>
      <c r="E29" s="644" t="inlineStr">
        <is>
          <t>珠街街道庄家屯社区民族团结进步示范社区（农产品种植基地二期建设项目）</t>
        </is>
      </c>
      <c r="F29" s="644" t="inlineStr">
        <is>
          <t>珠街街道</t>
        </is>
      </c>
      <c r="G29" s="644" t="inlineStr">
        <is>
          <t>庄家屯社区</t>
        </is>
      </c>
      <c r="H29" s="647" t="inlineStr">
        <is>
          <t>新建</t>
        </is>
      </c>
      <c r="I29" s="645" t="inlineStr">
        <is>
          <t>项目占地20亩，建设地址在庄家屯八组，建设水泥架蔬菜种植大棚40个，面积12000㎡，土地平整13300㎡，大棚高度为2.5米，宽度为4.5米，长度为60米（视地形条件调整），大棚杆为水泥预制型，大棚膜采用6丝透明膜，边膜采用1.4米透明膜，配套喷灌滴灌设施等。</t>
        </is>
      </c>
      <c r="J29" s="164">
        <f>K29+L29+M29</f>
        <v/>
      </c>
      <c r="K29" s="648" t="n">
        <v>30</v>
      </c>
      <c r="L29" s="648" t="n"/>
      <c r="M29" s="648" t="n"/>
      <c r="N29" s="162" t="inlineStr">
        <is>
          <t>建立高质量蔬菜种植基地，壮大集体经济，带动就业，预计项目年化收益率为5%，项目建成后预计增加村集体经济2万元，其中涉及项目覆盖受益群众630户2650余人，其中脱贫户6户30人。</t>
        </is>
      </c>
      <c r="O29" s="162" t="inlineStr">
        <is>
          <t>项目是为建设美丽乡村、改善村委会产业发展基础设施、改善群众生产生活条件。壮大发展村集体经济，带动村民增收致富。</t>
        </is>
      </c>
      <c r="P29" s="151" t="n">
        <v>2650</v>
      </c>
      <c r="Q29" s="151" t="inlineStr">
        <is>
          <t>否</t>
        </is>
      </c>
      <c r="R29" s="151" t="inlineStr">
        <is>
          <t>否</t>
        </is>
      </c>
      <c r="S29" s="151" t="inlineStr">
        <is>
          <t>否</t>
        </is>
      </c>
      <c r="T29" s="151" t="inlineStr">
        <is>
          <t>区民宗局</t>
        </is>
      </c>
      <c r="U29" s="151" t="inlineStr">
        <is>
          <t>珠街街道庄家屯社区</t>
        </is>
      </c>
      <c r="V29" s="151" t="inlineStr">
        <is>
          <t>是</t>
        </is>
      </c>
      <c r="W29" s="189" t="n">
        <v>46023</v>
      </c>
      <c r="X29" s="189" t="n">
        <v>46357</v>
      </c>
      <c r="Y29" s="652" t="n"/>
    </row>
    <row r="30" ht="168" customHeight="1" s="1">
      <c r="A30" s="152" t="n">
        <v>24</v>
      </c>
      <c r="B30" s="151" t="inlineStr">
        <is>
          <t>产业发展</t>
        </is>
      </c>
      <c r="C30" s="151" t="inlineStr">
        <is>
          <t>生产项目</t>
        </is>
      </c>
      <c r="D30" s="151" t="inlineStr">
        <is>
          <t>种植业基地</t>
        </is>
      </c>
      <c r="E30" s="151" t="inlineStr">
        <is>
          <t>沿江街道新发村委会菌菇种植基地二期建设项目</t>
        </is>
      </c>
      <c r="F30" s="151" t="inlineStr">
        <is>
          <t>沿江街道</t>
        </is>
      </c>
      <c r="G30" s="151" t="inlineStr">
        <is>
          <t>新发</t>
        </is>
      </c>
      <c r="H30" s="151" t="inlineStr">
        <is>
          <t>新建</t>
        </is>
      </c>
      <c r="I30" s="162" t="inlineStr">
        <is>
          <t>新建香菇大棚，占地10亩，建设20个标准出菇棚，新建实验出菇棚，占地600平方米;新建鲜菇收购点、冷库1个，占地100平方米。</t>
        </is>
      </c>
      <c r="J30" s="164">
        <f>K30+L30+M30</f>
        <v/>
      </c>
      <c r="K30" s="643" t="n">
        <v>30</v>
      </c>
      <c r="L30" s="643" t="n">
        <v>0</v>
      </c>
      <c r="M30" s="643" t="n">
        <v>0</v>
      </c>
      <c r="N30" s="162" t="inlineStr">
        <is>
          <t>通过基础设施配套建设，建立健全利益联结机制，进一步深化集体、企业与农民利益联结，降低农户种植成本，转移农村剩余劳动力，发展无公害农产品。培育龙头企业，采取订单生产、保底收购、托管服务、股份合作、利润返还、土地经营权流转、吸纳就业等方式，与农户建立紧密型利益联结机制。预计项目年化收益率为6%，项目建成后预计村集体经济收入每年增加4.6万元，项目覆盖受益群众1338户5360人，人均增收0.2万元。</t>
        </is>
      </c>
      <c r="O30" s="162" t="inlineStr">
        <is>
          <t>通过基础设施配套建设，建立健全利益联结机制，进一步深化集体、企业与农民利益联结，降低农户种植成本，转移农村剩余劳动力，实现村集体经济10万元/年。</t>
        </is>
      </c>
      <c r="P30" s="151" t="n">
        <v>1774</v>
      </c>
      <c r="Q30" s="151" t="inlineStr">
        <is>
          <t>否</t>
        </is>
      </c>
      <c r="R30" s="151" t="inlineStr">
        <is>
          <t>否</t>
        </is>
      </c>
      <c r="S30" s="151" t="inlineStr">
        <is>
          <t>是</t>
        </is>
      </c>
      <c r="T30" s="151" t="inlineStr">
        <is>
          <t>麒麟区农业农村局</t>
        </is>
      </c>
      <c r="U30" s="151" t="inlineStr">
        <is>
          <t>新发村委会</t>
        </is>
      </c>
      <c r="V30" s="151" t="inlineStr">
        <is>
          <t>是</t>
        </is>
      </c>
      <c r="W30" s="189" t="n">
        <v>46023</v>
      </c>
      <c r="X30" s="189" t="n">
        <v>46357</v>
      </c>
      <c r="Y30" s="162" t="n"/>
    </row>
    <row r="31" ht="192" customHeight="1" s="1">
      <c r="A31" s="150" t="n">
        <v>25</v>
      </c>
      <c r="B31" s="151" t="inlineStr">
        <is>
          <t>产业发展</t>
        </is>
      </c>
      <c r="C31" s="151" t="inlineStr">
        <is>
          <t>产业服务支撑项目</t>
        </is>
      </c>
      <c r="D31" s="151" t="inlineStr">
        <is>
          <t>农业社会化服务</t>
        </is>
      </c>
      <c r="E31" s="151" t="inlineStr">
        <is>
          <t>兴龙村委会育种育苗产业园项目</t>
        </is>
      </c>
      <c r="F31" s="151" t="inlineStr">
        <is>
          <t>三宝街道</t>
        </is>
      </c>
      <c r="G31" s="151" t="inlineStr">
        <is>
          <t>兴龙村委会</t>
        </is>
      </c>
      <c r="H31" s="151" t="inlineStr">
        <is>
          <t>新建</t>
        </is>
      </c>
      <c r="I31" s="151" t="inlineStr">
        <is>
          <t>建设内容如下：1.大棚主体（13400 ㎡）占地26亩，降温通风系统，加温系统，苗床（105元/㎡），水肥一体化，高压喷雾系统：</t>
        </is>
      </c>
      <c r="J31" s="164">
        <f>K31+L31+M31</f>
        <v/>
      </c>
      <c r="K31" s="151" t="n">
        <v>360</v>
      </c>
      <c r="L31" s="151" t="n"/>
      <c r="M31" s="151" t="n"/>
      <c r="N31" s="151" t="inlineStr">
        <is>
          <t>通过项目建设，建立健全利益联结机制，进一步深化集体、企业与农民利益联结机制，降低农户种植成本，转移劳动力，发展其他产业。支持龙头企业采取订单生产、保底收购、托管服务、股份合作、利润返还、土地经营权流转、吸纳就业等方式，与农户建立紧密型利益联结机制。引进新型产业，提升集体经济收入，建立健全利益联结机制，解决部分就业问题。预计项目年化收益率为5%，村集体收入增加5万元。项目覆盖受益群众240户820人，其中脱贫户8户28人，预计户均增收0.2万元。</t>
        </is>
      </c>
      <c r="O31" s="151" t="inlineStr">
        <is>
          <t>壮大发展村集体经济，带动村民增产增收，土地流转、带动务工就业等</t>
        </is>
      </c>
      <c r="P31" s="151" t="n">
        <v>2500</v>
      </c>
      <c r="Q31" s="151" t="inlineStr">
        <is>
          <t>否</t>
        </is>
      </c>
      <c r="R31" s="151" t="inlineStr">
        <is>
          <t>否</t>
        </is>
      </c>
      <c r="S31" s="151" t="inlineStr">
        <is>
          <t>否</t>
        </is>
      </c>
      <c r="T31" s="151" t="inlineStr">
        <is>
          <t>区农业农村局</t>
        </is>
      </c>
      <c r="U31" s="151" t="inlineStr">
        <is>
          <t>兴龙村委会</t>
        </is>
      </c>
      <c r="V31" s="151" t="inlineStr">
        <is>
          <t>是</t>
        </is>
      </c>
      <c r="W31" s="151" t="n">
        <v>46023</v>
      </c>
      <c r="X31" s="151" t="n">
        <v>46357</v>
      </c>
      <c r="Y31" s="151" t="n"/>
    </row>
    <row r="32" ht="240" customHeight="1" s="1">
      <c r="A32" s="152" t="n">
        <v>26</v>
      </c>
      <c r="B32" s="151" t="inlineStr">
        <is>
          <t>产业发展</t>
        </is>
      </c>
      <c r="C32" s="151" t="inlineStr">
        <is>
          <t>生产项目</t>
        </is>
      </c>
      <c r="D32" s="151" t="inlineStr">
        <is>
          <t>种植业基地</t>
        </is>
      </c>
      <c r="E32" s="151" t="inlineStr">
        <is>
          <t>文明村委会耳山蔬菜种植基地基础设施建设项目</t>
        </is>
      </c>
      <c r="F32" s="151" t="inlineStr">
        <is>
          <t>潇湘街道</t>
        </is>
      </c>
      <c r="G32" s="151" t="inlineStr">
        <is>
          <t>文明村委会</t>
        </is>
      </c>
      <c r="H32" s="151" t="inlineStr">
        <is>
          <t>新建</t>
        </is>
      </c>
      <c r="I32" s="162" t="inlineStr">
        <is>
          <t>新建蔬菜种植大棚55亩、新建大棚33350平方米，土地平整36685平方米，修建排水沟渠750米，安装管网6000米，新建泵站1座及配套喷滴灌设施。</t>
        </is>
      </c>
      <c r="J32" s="164">
        <f>K32+L32+M32</f>
        <v/>
      </c>
      <c r="K32" s="643" t="n">
        <v>30</v>
      </c>
      <c r="L32" s="643" t="n">
        <v>0</v>
      </c>
      <c r="M32" s="643" t="n">
        <v>0</v>
      </c>
      <c r="N32" s="162" t="inlineStr">
        <is>
          <t>通过实施文明村委会耳山蔬菜种植基地基础设施建设项目，建设蔬菜种植大棚55亩、新建大棚33350平方米，土地平整36685平方米，修建排水沟渠750米，安装管网6000米，新建泵站1座及配套喷滴灌设施。建立健全利益连接机制，进一步提升集体企业与农民利益连接机制，降低农户种植成本，转移劳动力，发展其他产业，促进龙头企业以股份合作、利益返还、土地经营权流转及吸纳就业等方式与农户建立紧密型利益连接机制。项目建成后产权归潇湘街道文明村委会，预计项目年收益率为6％，即13万元。项目覆盖受益群众192户702人，其中贫困户21户69人，预计人均增收0.5万元、村集体经济增加10万元。</t>
        </is>
      </c>
      <c r="O32" s="162" t="inlineStr">
        <is>
          <t>土地流转、带动务工就业等</t>
        </is>
      </c>
      <c r="P32" s="151" t="n">
        <v>702</v>
      </c>
      <c r="Q32" s="151" t="inlineStr">
        <is>
          <t>否</t>
        </is>
      </c>
      <c r="R32" s="151" t="inlineStr">
        <is>
          <t>否</t>
        </is>
      </c>
      <c r="S32" s="151" t="inlineStr">
        <is>
          <t>否</t>
        </is>
      </c>
      <c r="T32" s="151" t="inlineStr">
        <is>
          <t>区农业
农村局</t>
        </is>
      </c>
      <c r="U32" s="151" t="inlineStr">
        <is>
          <t>文明村委会</t>
        </is>
      </c>
      <c r="V32" s="151" t="inlineStr">
        <is>
          <t>是</t>
        </is>
      </c>
      <c r="W32" s="189" t="n">
        <v>46023</v>
      </c>
      <c r="X32" s="189" t="n">
        <v>46357</v>
      </c>
      <c r="Y32" s="194" t="n"/>
    </row>
    <row r="33" ht="204" customHeight="1" s="1">
      <c r="A33" s="150" t="n">
        <v>27</v>
      </c>
      <c r="B33" s="151" t="inlineStr">
        <is>
          <t>产业发展</t>
        </is>
      </c>
      <c r="C33" s="151" t="inlineStr">
        <is>
          <t>配套设施项目</t>
        </is>
      </c>
      <c r="D33" s="151" t="inlineStr">
        <is>
          <t>产业园（区）</t>
        </is>
      </c>
      <c r="E33" s="151" t="inlineStr">
        <is>
          <t>石灰窑村委会黄精加工厂房建设项目</t>
        </is>
      </c>
      <c r="F33" s="151" t="inlineStr">
        <is>
          <t>潇湘街道</t>
        </is>
      </c>
      <c r="G33" s="151" t="inlineStr">
        <is>
          <t>石灰窑村委会</t>
        </is>
      </c>
      <c r="H33" s="151" t="inlineStr">
        <is>
          <t>新建</t>
        </is>
      </c>
      <c r="I33" s="162" t="inlineStr">
        <is>
          <t>新建黄精中药材深加工厂房1座占地面积3200平方米，安装设备9台，场地平整硬化2000平方米。其中中药材深加工钢结构厂房1座，预计资金50万元；附属设施设备（洗药机1台，资金5.5万元；切片机1台，资金1.5万元；药材烘干机1台，资金4.5万元；粗碎机1台，资金2.5万元；万能粉碎机1台，资金2.5万元；槽式混合机1台，资金1.5万元；摇摆式颗粒剂机1台，资金1.5万元；电烘箱1台，资金2.5万元；颗粒分装机1台，资金8万元）；场地平整硬化2000平方米，资金20万元。</t>
        </is>
      </c>
      <c r="J33" s="164">
        <f>K33+L33+M33</f>
        <v/>
      </c>
      <c r="K33" s="643" t="n">
        <v>100</v>
      </c>
      <c r="L33" s="643" t="n"/>
      <c r="M33" s="643" t="n"/>
      <c r="N33" s="162" t="inlineStr">
        <is>
          <t>通过实施石灰窑村委会黄精加工厂房建设项目，新建黄精中药材深加工厂房1座300平方米。建立健全利益连接机制，提升集体企业与农民利益连接机制，促进黄精种植原地进行加工及运输和黄精产业发展，极大优化石灰窑村委会的资源配置，促进龙头企业以土地经营权流转及吸纳就业等方式与农户建立紧密型利益连接机制。项目建成后产权归石灰窑村委会，预计项目年收益率为6％，即6万元。项目建成后预计增加村集体经济9万元，项目覆盖受益群众216户760余人，其中脱贫户21户64人，预计人均增收800元。</t>
        </is>
      </c>
      <c r="O33" s="162" t="inlineStr">
        <is>
          <t>带动务工就业</t>
        </is>
      </c>
      <c r="P33" s="151" t="n">
        <v>767</v>
      </c>
      <c r="Q33" s="151" t="inlineStr">
        <is>
          <t>否</t>
        </is>
      </c>
      <c r="R33" s="151" t="inlineStr">
        <is>
          <t>否</t>
        </is>
      </c>
      <c r="S33" s="151" t="inlineStr">
        <is>
          <t>否</t>
        </is>
      </c>
      <c r="T33" s="151" t="inlineStr">
        <is>
          <t>区农业
农村局</t>
        </is>
      </c>
      <c r="U33" s="151" t="inlineStr">
        <is>
          <t>石灰窑村委会</t>
        </is>
      </c>
      <c r="V33" s="151" t="inlineStr">
        <is>
          <t>是</t>
        </is>
      </c>
      <c r="W33" s="189" t="n">
        <v>46023</v>
      </c>
      <c r="X33" s="189" t="n">
        <v>46357</v>
      </c>
      <c r="Y33" s="194" t="n"/>
    </row>
    <row r="34" ht="60" customHeight="1" s="1">
      <c r="A34" s="152" t="n">
        <v>28</v>
      </c>
      <c r="B34" s="151" t="inlineStr">
        <is>
          <t>产业发展</t>
        </is>
      </c>
      <c r="C34" s="151" t="inlineStr">
        <is>
          <t>生产项目</t>
        </is>
      </c>
      <c r="D34" s="151" t="inlineStr">
        <is>
          <t>种植业基地</t>
        </is>
      </c>
      <c r="E34" s="151" t="inlineStr">
        <is>
          <t>石灰窑村委会大棚蔬菜种植建设项目</t>
        </is>
      </c>
      <c r="F34" s="151" t="inlineStr">
        <is>
          <t>潇湘街道</t>
        </is>
      </c>
      <c r="G34" s="151" t="inlineStr">
        <is>
          <t>石灰窑村委会</t>
        </is>
      </c>
      <c r="H34" s="151" t="inlineStr">
        <is>
          <t>新建</t>
        </is>
      </c>
      <c r="I34" s="151" t="inlineStr">
        <is>
          <t>平整场地80040平方米，新建大棚蔬菜现代化种植大棚72000平方米、排水沟渠400米、泵站一座、喷滴灌管网6300米及配套设施设备。</t>
        </is>
      </c>
      <c r="J34" s="164">
        <f>K34+L34+M34</f>
        <v/>
      </c>
      <c r="K34" s="643" t="n">
        <v>50</v>
      </c>
      <c r="L34" s="643" t="n">
        <v>0</v>
      </c>
      <c r="M34" s="643" t="n">
        <v>0</v>
      </c>
      <c r="N34" s="151" t="inlineStr">
        <is>
          <t>通过石灰窑委会大棚蔬菜种植建设项目，提升了石灰窑村委会集体经济积累，开展设施农业示范，带动了农村群众共同致富。</t>
        </is>
      </c>
      <c r="O34" s="151" t="inlineStr">
        <is>
          <t>土地流转、带动务工就业等</t>
        </is>
      </c>
      <c r="P34" s="151" t="n">
        <v>630</v>
      </c>
      <c r="Q34" s="151" t="inlineStr">
        <is>
          <t>否</t>
        </is>
      </c>
      <c r="R34" s="151" t="inlineStr">
        <is>
          <t>否</t>
        </is>
      </c>
      <c r="S34" s="151" t="inlineStr">
        <is>
          <t>否</t>
        </is>
      </c>
      <c r="T34" s="151" t="inlineStr">
        <is>
          <t>区农业农村局</t>
        </is>
      </c>
      <c r="U34" s="151" t="inlineStr">
        <is>
          <t>石灰窑村委会</t>
        </is>
      </c>
      <c r="V34" s="151" t="inlineStr">
        <is>
          <t>是</t>
        </is>
      </c>
      <c r="W34" s="189" t="n">
        <v>46023</v>
      </c>
      <c r="X34" s="189" t="n">
        <v>46357</v>
      </c>
      <c r="Y34" s="195" t="n"/>
    </row>
    <row r="35" ht="192" customHeight="1" s="1">
      <c r="A35" s="150" t="n">
        <v>29</v>
      </c>
      <c r="B35" s="644" t="inlineStr">
        <is>
          <t>产业发展</t>
        </is>
      </c>
      <c r="C35" s="644" t="inlineStr">
        <is>
          <t>加工流通项目</t>
        </is>
      </c>
      <c r="D35" s="644" t="inlineStr">
        <is>
          <t>农产品仓储保鲜冷链基础设施建设</t>
        </is>
      </c>
      <c r="E35" s="644" t="inlineStr">
        <is>
          <t>珠街街道联合村委会白石岩村小组民族团结进步示范村（农产品生产及仓储冷链设施配套项目）</t>
        </is>
      </c>
      <c r="F35" s="644" t="inlineStr">
        <is>
          <t>珠街街道</t>
        </is>
      </c>
      <c r="G35" s="644" t="inlineStr">
        <is>
          <t>联合村委会   
白石岩小组</t>
        </is>
      </c>
      <c r="H35" s="647" t="inlineStr">
        <is>
          <t>新建</t>
        </is>
      </c>
      <c r="I35" s="162" t="inlineStr">
        <is>
          <t>项目建设内容包括：
1. 冷库建设， 长60米，宽60米，高3.5.占地1800平方，预计投资20万。
2.混凝土浇地板1800平方，预计投资10万。
3.冷库上的彩钢瓦1800平方，预计投资20万，
合计投资50万。</t>
        </is>
      </c>
      <c r="J35" s="164">
        <f>K35+L35+M35</f>
        <v/>
      </c>
      <c r="K35" s="648" t="n">
        <v>50</v>
      </c>
      <c r="L35" s="648" t="n"/>
      <c r="M35" s="648" t="n">
        <v>0</v>
      </c>
      <c r="N35" s="162" t="inlineStr">
        <is>
          <t>通过基础设施配套建设，建立健全利益联结机制，进一步深化集体、企业与农民利益联结机制，降低农户种植成本，转移劳动力，发展其他产业。支持龙头企业采取订单生产、保底收购、托管服务、股份合作、利润返还、土地经营权流转、吸纳就业等方式，与农户建立紧密型利益联结机制。引进新型产业，提升集体经济收入，建立健全利益联结机制，解决部分就业问题。预计项目年化收益率为7%，村集体收入增加5万元。项目覆盖受益群众240户820人，其中脱贫户29户93人。</t>
        </is>
      </c>
      <c r="O35" s="162" t="inlineStr">
        <is>
          <t>壮大发展村集体经济，带动村民增产增收，土地流转、带动务工就业等。</t>
        </is>
      </c>
      <c r="P35" s="649" t="n">
        <v>820</v>
      </c>
      <c r="Q35" s="647" t="inlineStr">
        <is>
          <t>否</t>
        </is>
      </c>
      <c r="R35" s="647" t="inlineStr">
        <is>
          <t>否</t>
        </is>
      </c>
      <c r="S35" s="647" t="inlineStr">
        <is>
          <t>否</t>
        </is>
      </c>
      <c r="T35" s="151" t="inlineStr">
        <is>
          <t>区民族宗教事务局</t>
        </is>
      </c>
      <c r="U35" s="646" t="inlineStr">
        <is>
          <t>珠街街道联合村委会</t>
        </is>
      </c>
      <c r="V35" s="151" t="inlineStr">
        <is>
          <t>是</t>
        </is>
      </c>
      <c r="W35" s="189" t="n">
        <v>46023</v>
      </c>
      <c r="X35" s="189" t="n">
        <v>46357</v>
      </c>
      <c r="Y35" s="195" t="n"/>
    </row>
    <row r="36" ht="204" customHeight="1" s="1">
      <c r="A36" s="152" t="n">
        <v>30</v>
      </c>
      <c r="B36" s="151" t="inlineStr">
        <is>
          <t>产业发展</t>
        </is>
      </c>
      <c r="C36" s="151" t="inlineStr">
        <is>
          <t>生产项目</t>
        </is>
      </c>
      <c r="D36" s="151" t="inlineStr">
        <is>
          <t>种植业基地</t>
        </is>
      </c>
      <c r="E36" s="151" t="inlineStr">
        <is>
          <t>麒麟区越州镇马坊基质蓝莓种植基础设施建设项目</t>
        </is>
      </c>
      <c r="F36" s="151" t="inlineStr">
        <is>
          <t>越州镇</t>
        </is>
      </c>
      <c r="G36" s="151" t="inlineStr">
        <is>
          <t>马坊村委会</t>
        </is>
      </c>
      <c r="H36" s="151" t="inlineStr">
        <is>
          <t>新建</t>
        </is>
      </c>
      <c r="I36" s="162" t="inlineStr">
        <is>
          <t>计划建设：基质蓝莓种植基地30亩
1.拱杆、拉杆、立柱、斜撑杆、卡膜槽、电机天窗、自动防冻门、排水槽、棚膜等
一亩基础设施预计投入共40000元。</t>
        </is>
      </c>
      <c r="J36" s="164">
        <f>K36+L36+M36</f>
        <v/>
      </c>
      <c r="K36" s="643" t="n">
        <v>50</v>
      </c>
      <c r="L36" s="643" t="n">
        <v>0</v>
      </c>
      <c r="M36" s="643" t="n">
        <v>0</v>
      </c>
      <c r="N36" s="162" t="inlineStr">
        <is>
          <t>马坊村委会计划以麒麟区越州镇马坊生态蓝莓种植农民专业合作社进行蓝莓投资建设，投资面积30亩，总投资210万元。通过基础设施配套建设，建立健全利益联结机制，进一步深化集体、企业与农民利益联结机制，降低农户种植成本，转移劳动力，发展其他产业。支持龙头企业采取订单生产、保底收购、托管服务、股份合作、利润返还、土地经营权流转、吸纳就业等方式，与农户建立紧密型利益联结机制。预计项目年化收益率为10%，项目建成后每年增加村集体经济13万元的纯收入，项目覆盖受益群众73户300人，</t>
        </is>
      </c>
      <c r="O36" s="162" t="inlineStr">
        <is>
          <t>1.土地流转
2.提供就业岗位
3.带动生产</t>
        </is>
      </c>
      <c r="P36" s="151" t="n">
        <v>440</v>
      </c>
      <c r="Q36" s="151" t="inlineStr">
        <is>
          <t>否</t>
        </is>
      </c>
      <c r="R36" s="151" t="inlineStr">
        <is>
          <t>否</t>
        </is>
      </c>
      <c r="S36" s="151" t="inlineStr">
        <is>
          <t>是</t>
        </is>
      </c>
      <c r="T36" s="151" t="inlineStr">
        <is>
          <t>区农业
农村局</t>
        </is>
      </c>
      <c r="U36" s="151" t="inlineStr">
        <is>
          <t>马坊村委会</t>
        </is>
      </c>
      <c r="V36" s="151" t="inlineStr">
        <is>
          <t>是</t>
        </is>
      </c>
      <c r="W36" s="189" t="n">
        <v>46023</v>
      </c>
      <c r="X36" s="189" t="n">
        <v>46357</v>
      </c>
      <c r="Y36" s="162" t="n"/>
    </row>
    <row r="37" ht="132" customHeight="1" s="1">
      <c r="A37" s="150" t="n">
        <v>31</v>
      </c>
      <c r="B37" s="151" t="inlineStr">
        <is>
          <t>产业发展</t>
        </is>
      </c>
      <c r="C37" s="644" t="inlineStr">
        <is>
          <t>生产项目</t>
        </is>
      </c>
      <c r="D37" s="644" t="inlineStr">
        <is>
          <t>种植业基地</t>
        </is>
      </c>
      <c r="E37" s="151" t="inlineStr">
        <is>
          <t>薛旗村生态果蔬种植专业合作社果蔬种植基础设施建设项目</t>
        </is>
      </c>
      <c r="F37" s="151" t="inlineStr">
        <is>
          <t>越州镇</t>
        </is>
      </c>
      <c r="G37" s="151" t="inlineStr">
        <is>
          <t>薛旗村委会</t>
        </is>
      </c>
      <c r="H37" s="151" t="inlineStr">
        <is>
          <t>新建</t>
        </is>
      </c>
      <c r="I37" s="162" t="inlineStr">
        <is>
          <t>薛旗村生态果蔬种植专业合作社果蔬种植基础设施建设项目，种植果蔬100亩，基础设施具体内容是：
1.棚拱杆、拉杆、立柱、斜撑杆、卡膜槽、排水槽、棚膜、灌溉设施等；
2.管理房建设：管理房建设占地300平方米，1500元/平方米，硬化场地500平方米</t>
        </is>
      </c>
      <c r="J37" s="164">
        <f>K37+L37+M37</f>
        <v/>
      </c>
      <c r="K37" s="643" t="n">
        <v>100</v>
      </c>
      <c r="L37" s="643" t="n">
        <v>0</v>
      </c>
      <c r="M37" s="643" t="n">
        <v>0</v>
      </c>
      <c r="N37" s="653" t="inlineStr">
        <is>
          <t>通过基础设施配套建设，建立健全利益联结机制，进一步深化集体、企业与农民利益联结机制，股份合作、利润返还、土地经营权流转、吸纳就业等方式，与农户建立紧密型利益联结机制。预计项目年化收益率为20%，项目建成后预计增加村集体经济40万元，项目覆盖受益群众1180户4530人，其中脱贫户25户78人，预计人均增收0.2万元。</t>
        </is>
      </c>
      <c r="O37" s="645" t="inlineStr">
        <is>
          <t>1.土地流转
2.提供就业岗位
3.带动生产</t>
        </is>
      </c>
      <c r="P37" s="151" t="n">
        <v>4530</v>
      </c>
      <c r="Q37" s="151" t="inlineStr">
        <is>
          <t>否</t>
        </is>
      </c>
      <c r="R37" s="151" t="inlineStr">
        <is>
          <t>否</t>
        </is>
      </c>
      <c r="S37" s="151" t="inlineStr">
        <is>
          <t>是</t>
        </is>
      </c>
      <c r="T37" s="151" t="inlineStr">
        <is>
          <t>农业农村局</t>
        </is>
      </c>
      <c r="U37" s="151" t="inlineStr">
        <is>
          <t>薛旗村委会</t>
        </is>
      </c>
      <c r="V37" s="151" t="inlineStr">
        <is>
          <t>是</t>
        </is>
      </c>
      <c r="W37" s="189" t="n">
        <v>46023</v>
      </c>
      <c r="X37" s="189" t="n">
        <v>46357</v>
      </c>
      <c r="Y37" s="151" t="inlineStr">
        <is>
          <t>新规划</t>
        </is>
      </c>
    </row>
    <row r="38" ht="252" customHeight="1" s="1">
      <c r="A38" s="152" t="n">
        <v>32</v>
      </c>
      <c r="B38" s="151" t="inlineStr">
        <is>
          <t>产业发展</t>
        </is>
      </c>
      <c r="C38" s="644" t="inlineStr">
        <is>
          <t>生产项目</t>
        </is>
      </c>
      <c r="D38" s="644" t="inlineStr">
        <is>
          <t>种植业基地</t>
        </is>
      </c>
      <c r="E38" s="151" t="inlineStr">
        <is>
          <t>竹园村委会基质蓝莓种植基地基础设施建设项目</t>
        </is>
      </c>
      <c r="F38" s="151" t="inlineStr">
        <is>
          <t>越州镇</t>
        </is>
      </c>
      <c r="G38" s="151" t="inlineStr">
        <is>
          <t>竹园村委会</t>
        </is>
      </c>
      <c r="H38" s="151" t="inlineStr">
        <is>
          <t>扩建</t>
        </is>
      </c>
      <c r="I38" s="162" t="inlineStr">
        <is>
          <t xml:space="preserve">  竹园村委会计划种植生态基质蓝莓30亩，计划三期大棚建设200亩（棚高6米内，跨度8米），预计投入资金100万元，主要建设内容：
1.拱杆（60*40椭圆镀锌管）6200元/亩；
2.拉杆（镀锌钢管Ф35）3000元/亩；
3.立柱（镀锌钢管Ф50）7800元/亩；
4.斜撑杆（镀锌钢管Ф40）3000元/亩；
5.卡膜槽（35*30双面型钢）2500元/亩；
6.电机天窗2000元/亩；
7.自动防冻门6300元/亩；
8.排水槽（30*20*5C型钢槽）4000元/亩；
9.棚膜（15丝厚闪色膜）5200元/亩。合计40000元/亩；</t>
        </is>
      </c>
      <c r="J38" s="164">
        <f>K38+L38+M38</f>
        <v/>
      </c>
      <c r="K38" s="643" t="n">
        <v>100</v>
      </c>
      <c r="L38" s="643" t="n"/>
      <c r="M38" s="643" t="n">
        <v>0</v>
      </c>
      <c r="N38" s="162" t="inlineStr">
        <is>
          <t>竹园村委会以合作社+农户方式进行蓝莓投资建设，计划二期大棚建40亩，4万元/亩，通过基础设施配套建设，建立健全利益联结机制，进一步深化集体、企业与农民利益联结机制，降低农户种植成本，转移劳动力，发展其他产业。支持龙头企业采取订单生产、保底收购、托管服务、股份合作、利润返还、土地经营权流转、吸纳就业等方式，与农户建立紧密型利益联结机制。项目预计覆盖受益群众94户369人，</t>
        </is>
      </c>
      <c r="O38" s="178" t="inlineStr">
        <is>
          <t>94户369人</t>
        </is>
      </c>
      <c r="P38" s="178" t="inlineStr">
        <is>
          <t>100户395人</t>
        </is>
      </c>
      <c r="Q38" s="151" t="inlineStr">
        <is>
          <t>否</t>
        </is>
      </c>
      <c r="R38" s="151" t="inlineStr">
        <is>
          <t>否</t>
        </is>
      </c>
      <c r="S38" s="151" t="inlineStr">
        <is>
          <t>是</t>
        </is>
      </c>
      <c r="T38" s="151" t="inlineStr">
        <is>
          <t>农业农村局</t>
        </is>
      </c>
      <c r="U38" s="151" t="inlineStr">
        <is>
          <t>竹园村委会</t>
        </is>
      </c>
      <c r="V38" s="151" t="inlineStr">
        <is>
          <t>是</t>
        </is>
      </c>
      <c r="W38" s="189" t="n">
        <v>46023</v>
      </c>
      <c r="X38" s="189" t="n">
        <v>46357</v>
      </c>
      <c r="Y38" s="151" t="n"/>
    </row>
    <row r="39" ht="84" customHeight="1" s="1">
      <c r="A39" s="150" t="n">
        <v>33</v>
      </c>
      <c r="B39" s="151" t="inlineStr">
        <is>
          <t>产业发展</t>
        </is>
      </c>
      <c r="C39" s="151" t="inlineStr">
        <is>
          <t>加工流通项目</t>
        </is>
      </c>
      <c r="D39" s="151" t="inlineStr">
        <is>
          <t>产地初加工和精深加工</t>
        </is>
      </c>
      <c r="E39" s="151" t="inlineStr">
        <is>
          <t>茨营镇红土墙村委会新发村小组民族团结进步示范村（腐殖肥加工厂建设项目）</t>
        </is>
      </c>
      <c r="F39" s="151" t="inlineStr">
        <is>
          <t>茨营镇</t>
        </is>
      </c>
      <c r="G39" s="151" t="inlineStr">
        <is>
          <t>红土墙村委会</t>
        </is>
      </c>
      <c r="H39" s="151" t="inlineStr">
        <is>
          <t>改扩建</t>
        </is>
      </c>
      <c r="I39" s="162" t="inlineStr">
        <is>
          <t>1、购买腐叶土粉碎设备1套投入资金18万元。
2、购买机质搅拌机一套6万元，购买皮带输送机1台9万元。
3、改扩建加工场地3000平方米投入20万元。</t>
        </is>
      </c>
      <c r="J39" s="164">
        <f>K39+L39+M39</f>
        <v/>
      </c>
      <c r="K39" s="643" t="n">
        <v>65.90000000000001</v>
      </c>
      <c r="L39" s="643" t="n">
        <v>0</v>
      </c>
      <c r="M39" s="643" t="n">
        <v>0</v>
      </c>
      <c r="N39" s="162" t="inlineStr">
        <is>
          <t>通过改扩建腐殖肥加工厂，有效提高生产质量及效率，增加腐叶土价值用途。项目建成预计项目年收益率为6％，带动辖区内农户536户增收（其中脱贫户26户，“三类监测对象”3户），村集体收入增加6万元。</t>
        </is>
      </c>
      <c r="O39" s="162" t="inlineStr">
        <is>
          <t>村集体收入增加6万元，带动务工就业等</t>
        </is>
      </c>
      <c r="P39" s="151" t="n">
        <v>1578</v>
      </c>
      <c r="Q39" s="151" t="inlineStr">
        <is>
          <t>否</t>
        </is>
      </c>
      <c r="R39" s="151" t="inlineStr">
        <is>
          <t>否</t>
        </is>
      </c>
      <c r="S39" s="151" t="inlineStr">
        <is>
          <t>是</t>
        </is>
      </c>
      <c r="T39" s="151" t="inlineStr">
        <is>
          <t>区民族宗教事务局</t>
        </is>
      </c>
      <c r="U39" s="151" t="inlineStr">
        <is>
          <t>茨营镇红土墙村委会</t>
        </is>
      </c>
      <c r="V39" s="151" t="inlineStr">
        <is>
          <t>是</t>
        </is>
      </c>
      <c r="W39" s="189" t="n">
        <v>46023</v>
      </c>
      <c r="X39" s="189" t="n">
        <v>46357</v>
      </c>
      <c r="Y39" s="154" t="n"/>
    </row>
    <row r="40" ht="120" customHeight="1" s="1">
      <c r="A40" s="152" t="n">
        <v>34</v>
      </c>
      <c r="B40" s="644" t="inlineStr">
        <is>
          <t>产业发展</t>
        </is>
      </c>
      <c r="C40" s="151" t="inlineStr">
        <is>
          <t>农产品仓储保鲜冷链基础设施建设</t>
        </is>
      </c>
      <c r="D40" s="151" t="inlineStr">
        <is>
          <t>冷库产业项目</t>
        </is>
      </c>
      <c r="E40" s="644" t="inlineStr">
        <is>
          <t>三宝街道长坡村委会小长坡村小组民族团结进步示范村（农产品生产及仓储冷链设施配套项目）</t>
        </is>
      </c>
      <c r="F40" s="644" t="inlineStr">
        <is>
          <t>三宝街道</t>
        </is>
      </c>
      <c r="G40" s="644" t="inlineStr">
        <is>
          <t>长坡村委会小长坡村小组</t>
        </is>
      </c>
      <c r="H40" s="151" t="inlineStr">
        <is>
          <t>新建</t>
        </is>
      </c>
      <c r="I40" s="162" t="inlineStr">
        <is>
          <t xml:space="preserve">1.电力设施：安装10KV变压器一台，栽电线杆12根，线路1000米，预计投资约16万元。
2.冷库建设：冷库容量为3000立方，保温材料需20.2万元，制冷系统需43.4万元，电控系统需9.6万元，总费用需86万元。 
3.基础部分硬化800平方米，厚度0.3米预计投资12万元。
 </t>
        </is>
      </c>
      <c r="J40" s="164">
        <f>K40+L40+M40</f>
        <v/>
      </c>
      <c r="K40" s="643" t="n">
        <v>50</v>
      </c>
      <c r="L40" s="643" t="n"/>
      <c r="M40" s="643" t="n">
        <v>4</v>
      </c>
      <c r="N40" s="653" t="inlineStr">
        <is>
          <t>项目实施后，可对当地主导产业的培育和发展起到极大的推动作用，能达到实现壮大集体经济、农民增收的作用。</t>
        </is>
      </c>
      <c r="O40" s="645" t="inlineStr">
        <is>
          <t>入股分红、土地流转、带动务工就业</t>
        </is>
      </c>
      <c r="P40" s="151" t="n">
        <v>3400</v>
      </c>
      <c r="Q40" s="151" t="inlineStr">
        <is>
          <t>否</t>
        </is>
      </c>
      <c r="R40" s="151" t="inlineStr">
        <is>
          <t>否</t>
        </is>
      </c>
      <c r="S40" s="151" t="inlineStr">
        <is>
          <t>否</t>
        </is>
      </c>
      <c r="T40" s="151" t="inlineStr">
        <is>
          <t>区民族宗教事务局</t>
        </is>
      </c>
      <c r="U40" s="151" t="inlineStr">
        <is>
          <t>三宝街道长坡村委会</t>
        </is>
      </c>
      <c r="V40" s="151" t="inlineStr">
        <is>
          <t>是</t>
        </is>
      </c>
      <c r="W40" s="189" t="n">
        <v>46023</v>
      </c>
      <c r="X40" s="189" t="n">
        <v>46357</v>
      </c>
      <c r="Y40" s="154" t="n"/>
    </row>
    <row r="41" ht="222" customHeight="1" s="1">
      <c r="A41" s="150" t="n">
        <v>35</v>
      </c>
      <c r="B41" s="151" t="inlineStr">
        <is>
          <t>产业发展</t>
        </is>
      </c>
      <c r="C41" s="151" t="inlineStr">
        <is>
          <t>加工流通项目</t>
        </is>
      </c>
      <c r="D41" s="151" t="inlineStr">
        <is>
          <t>农产品仓储保鲜冷链基础设施建设</t>
        </is>
      </c>
      <c r="E41" s="151" t="inlineStr">
        <is>
          <t>三宝社区农产品生产及仓储冷链设施配套项目</t>
        </is>
      </c>
      <c r="F41" s="157" t="inlineStr">
        <is>
          <t>三宝街道</t>
        </is>
      </c>
      <c r="G41" s="151" t="inlineStr">
        <is>
          <t>三宝社区</t>
        </is>
      </c>
      <c r="H41" s="151" t="inlineStr">
        <is>
          <t>新建</t>
        </is>
      </c>
      <c r="I41" s="162" t="inlineStr">
        <is>
          <t>有效利用五组11队闲置厂房新建一个占地825平方米的恒温分检车间，冷库216平方米，预冷库72平方米，设备间、卸货区、集装箱临时房、冷链车停车位，预计投资120余万元。</t>
        </is>
      </c>
      <c r="J41" s="164">
        <f>K41+L41+M41</f>
        <v/>
      </c>
      <c r="K41" s="151" t="n">
        <v>80</v>
      </c>
      <c r="L41" s="151" t="n"/>
      <c r="M41" s="151" t="n"/>
      <c r="N41" s="151" t="inlineStr">
        <is>
          <t xml:space="preserve">1. 增加社区收入：冷库投入运营后，可通过为周边商户提供冷藏服务收取费用，拓展社区集体经济收入来源，预计每年为社区集体经济增收35—70万元，增强社区发展活力。
2. 带动产业发展：吸引农产品加工、物流配送等相关企业入驻，形成产业集聚效应，带动上下游产业协同发展，预计带动周边相关产业新增产值百万元，推动区域经济繁荣。
3. 节约运营成本：帮助企业减少因食品损耗带来的损失，优化库存管理，实现集中采购、分批销售，提高资金利用率，降低运营成本，增强市场竞争力。
</t>
        </is>
      </c>
      <c r="O41" s="151" t="inlineStr">
        <is>
          <t>保障了集体经济有收入，辖区的硬件设置能有足够的资金支持维护</t>
        </is>
      </c>
      <c r="P41" s="151" t="n">
        <v>7261</v>
      </c>
      <c r="Q41" s="151" t="inlineStr">
        <is>
          <t>否</t>
        </is>
      </c>
      <c r="R41" s="151" t="inlineStr">
        <is>
          <t>否</t>
        </is>
      </c>
      <c r="S41" s="151" t="inlineStr">
        <is>
          <t>否</t>
        </is>
      </c>
      <c r="T41" s="151" t="inlineStr">
        <is>
          <t>区农业农村局</t>
        </is>
      </c>
      <c r="U41" s="151" t="inlineStr">
        <is>
          <t>三宝社区</t>
        </is>
      </c>
      <c r="V41" s="151" t="inlineStr">
        <is>
          <t>是</t>
        </is>
      </c>
      <c r="W41" s="189" t="n">
        <v>46023</v>
      </c>
      <c r="X41" s="189" t="n">
        <v>46357</v>
      </c>
      <c r="Y41" s="154" t="n"/>
    </row>
    <row r="42" ht="384" customHeight="1" s="1">
      <c r="A42" s="152" t="n">
        <v>36</v>
      </c>
      <c r="B42" s="151" t="inlineStr">
        <is>
          <t>产业发展</t>
        </is>
      </c>
      <c r="C42" s="151" t="inlineStr">
        <is>
          <t>产业服务支撑项目</t>
        </is>
      </c>
      <c r="D42" s="151" t="inlineStr">
        <is>
          <t>智慧农业</t>
        </is>
      </c>
      <c r="E42" s="151" t="inlineStr">
        <is>
          <t>沿江街道新发村委会民族团结进步示范村（食用菌群众庭院种植示范项目）</t>
        </is>
      </c>
      <c r="F42" s="151" t="inlineStr">
        <is>
          <t>沿江街道</t>
        </is>
      </c>
      <c r="G42" s="151" t="inlineStr">
        <is>
          <t>新发村委会</t>
        </is>
      </c>
      <c r="H42" s="151" t="inlineStr">
        <is>
          <t>新建</t>
        </is>
      </c>
      <c r="I42" s="162" t="inlineStr">
        <is>
          <t>建设内容:
闲置老屋共70间，每间.45平方米，共3100平方米，可种植菌棒140000棒，年平均可种植3批次,年总种植420000棒。
1.房屋温度湿度控制系统：每间1500元，共70间，需资金10.5万元。
2.食用菌种植喷雾系统：每间房屋1100元，共70间，需资金,7.7万元。
3.房屋防潮处理护膜安装：每间980元，共70间，需资金6.86万元。
4.房屋菌棒补光灯带：每间520元，共70间，需资金3.64万元。
5.食用菌种植排架：每间需安装85平方米排架,每间4300元，共70间，需资金30.1万元。
6.基地道路硬化：长160米，宽9米，需资金12万元。
7.购置叉车一台，需资金9万元。
8.冷库建设：150立方米，需资金10万元。
9.架设出菇大棚2亩：
①.出大棚每个2万元，共4个大棚，需资金8万元。
②.大棚出菇架:每个大棚需安装出菇架子：2万元,需资金8万元。
③．土地平整、水沟附属工程，需资金3万元。
共需资金108.8万元。</t>
        </is>
      </c>
      <c r="J42" s="164">
        <f>K42+L42+M42</f>
        <v/>
      </c>
      <c r="K42" s="643" t="n">
        <v>100</v>
      </c>
      <c r="L42" s="643" t="n">
        <v>0</v>
      </c>
      <c r="M42" s="643" t="n">
        <v>8.800000000000001</v>
      </c>
      <c r="N42" s="162" t="inlineStr">
        <is>
          <t>通过基础设施配套建设，建立健全利益联结机制，进一步深化集体、企业与农民利益联结，降低农户种植成本，转移农村剩余劳动力，发展无公害农产品。培育龙头企业，采取订单生产、保底收购、托管服务、股份合作、利润返还、闲置房屋流转、吸纳就业等方式，与农户建立紧密型利益联结机制。预计项目年化收益率为10%，项目建成后预计村集体经济收入每年增加7万元，项目覆盖受益群众310人，人均增收0.6万元。</t>
        </is>
      </c>
      <c r="O42" s="162" t="inlineStr">
        <is>
          <t>与农户建立紧密型利益联结机制，结合黄金菇、香菇等种植技术门槛较低的特点，通过改在闲置老房屋种植、吸纳周边群众参与务工，可实现57户群众闲置房屋出租有收益，30名群众家门口务工收入。</t>
        </is>
      </c>
      <c r="P42" s="151" t="n">
        <v>310</v>
      </c>
      <c r="Q42" s="151" t="inlineStr">
        <is>
          <t>否</t>
        </is>
      </c>
      <c r="R42" s="151" t="inlineStr">
        <is>
          <t>否</t>
        </is>
      </c>
      <c r="S42" s="151" t="inlineStr">
        <is>
          <t>是</t>
        </is>
      </c>
      <c r="T42" s="151" t="inlineStr">
        <is>
          <t>区民族宗教事务局</t>
        </is>
      </c>
      <c r="U42" s="151" t="inlineStr">
        <is>
          <t xml:space="preserve">沿江街道新发村委会 </t>
        </is>
      </c>
      <c r="V42" s="151" t="inlineStr">
        <is>
          <t>是</t>
        </is>
      </c>
      <c r="W42" s="189" t="n">
        <v>46023</v>
      </c>
      <c r="X42" s="189" t="n">
        <v>46357</v>
      </c>
      <c r="Y42" s="154" t="n"/>
    </row>
    <row r="43" ht="96" customHeight="1" s="1">
      <c r="A43" s="150" t="n">
        <v>37</v>
      </c>
      <c r="B43" s="151" t="inlineStr">
        <is>
          <t>产业发展</t>
        </is>
      </c>
      <c r="C43" s="151" t="inlineStr">
        <is>
          <t>产业服务支撑项目</t>
        </is>
      </c>
      <c r="D43" s="151" t="inlineStr">
        <is>
          <t>智慧农业</t>
        </is>
      </c>
      <c r="E43" s="151" t="inlineStr">
        <is>
          <t>沿江街道鸡街村委会民族团结进步示范村（食用菌棒生产加工设备购置项目）</t>
        </is>
      </c>
      <c r="F43" s="151" t="inlineStr">
        <is>
          <t>沿江街道</t>
        </is>
      </c>
      <c r="G43" s="151" t="inlineStr">
        <is>
          <t>鸡街村委会</t>
        </is>
      </c>
      <c r="H43" s="151" t="inlineStr">
        <is>
          <t>新建</t>
        </is>
      </c>
      <c r="I43" s="162" t="inlineStr">
        <is>
          <t>1.采购菌棒接种机2台，每台10万元，需资金20万元，
2.菌棒载包机2台，每台5.1万元，需资金10.2万元。
以上2项共需资金:30.2万元。</t>
        </is>
      </c>
      <c r="J43" s="164">
        <f>K43+L43+M43</f>
        <v/>
      </c>
      <c r="K43" s="643" t="n">
        <v>30</v>
      </c>
      <c r="L43" s="643" t="n">
        <v>0</v>
      </c>
      <c r="M43" s="643" t="n">
        <v>0.2</v>
      </c>
      <c r="N43" s="162" t="inlineStr">
        <is>
          <t>村集体购买菌棒加工和生产必须的设备，在菌棒厂和种植农户生产、加工、养殖过程中，通过租赁设备的方式，降低生产成本，同时收入租赁费用，每年预计可实现租赁收入4.8万元。</t>
        </is>
      </c>
      <c r="O43" s="162" t="inlineStr">
        <is>
          <t>沿江街道鸡街、新发等村委会辖区2024年已发展菌菇种植产业，并将持续扩大种植规模，2026年需增加投入菌棒生产设备，鸡街村委会购置生产设备，帮助菌棒厂和种植户生产和加工。可有效降低菌棒厂和农户的生产加工成本，同时为村集体带来机器设备的租赁收入。</t>
        </is>
      </c>
      <c r="P43" s="151" t="n">
        <v>310</v>
      </c>
      <c r="Q43" s="151" t="inlineStr">
        <is>
          <t>否</t>
        </is>
      </c>
      <c r="R43" s="151" t="inlineStr">
        <is>
          <t>否</t>
        </is>
      </c>
      <c r="S43" s="151" t="inlineStr">
        <is>
          <t>是</t>
        </is>
      </c>
      <c r="T43" s="151" t="inlineStr">
        <is>
          <t>区民族宗教事务局</t>
        </is>
      </c>
      <c r="U43" s="151" t="inlineStr">
        <is>
          <t xml:space="preserve">沿江街道鸡街村委会 </t>
        </is>
      </c>
      <c r="V43" s="151" t="inlineStr">
        <is>
          <t>是</t>
        </is>
      </c>
      <c r="W43" s="189" t="n">
        <v>46023</v>
      </c>
      <c r="X43" s="189" t="n">
        <v>46357</v>
      </c>
      <c r="Y43" s="154" t="n"/>
    </row>
    <row r="44" ht="156" customHeight="1" s="1">
      <c r="A44" s="152" t="n">
        <v>38</v>
      </c>
      <c r="B44" s="151" t="inlineStr">
        <is>
          <t>产业发展</t>
        </is>
      </c>
      <c r="C44" s="151" t="inlineStr">
        <is>
          <t>配套设施项目</t>
        </is>
      </c>
      <c r="D44" s="151" t="inlineStr">
        <is>
          <t>民宿及配套设施、消防等配套设施</t>
        </is>
      </c>
      <c r="E44" s="151" t="inlineStr">
        <is>
          <t>沿江街道大龙社区民族村寨旅游提升项目（旅居民宿改造）</t>
        </is>
      </c>
      <c r="F44" s="151" t="inlineStr">
        <is>
          <t>沿江街道</t>
        </is>
      </c>
      <c r="G44" s="151" t="inlineStr">
        <is>
          <t>大龙
社区</t>
        </is>
      </c>
      <c r="H44" s="151" t="inlineStr">
        <is>
          <t>新建</t>
        </is>
      </c>
      <c r="I44" s="162" t="inlineStr">
        <is>
          <t>大龙社区第一居民小组新村内打造标准化民宿一栋，共7个房间。毛坯房屋占地面积117㎡，建筑面积293㎡。
安装门窗约56㎡，预计投入5.4万；安装水电预计投入2.8万元；粉墙350㎡，预计投入3.3万元；贴地砖260㎡，预计投入3.2万元；吊顶预计投入2万元；消防设施设备预计投入2.1万元；体院改造预计投入6.5万元；民宿配套设施预计投入6.7万元，项目预计总投资32万元。</t>
        </is>
      </c>
      <c r="J44" s="164">
        <f>K44+L44+M44</f>
        <v/>
      </c>
      <c r="K44" s="643" t="n">
        <v>30</v>
      </c>
      <c r="L44" s="643" t="n">
        <v>0</v>
      </c>
      <c r="M44" s="643" t="n">
        <v>2</v>
      </c>
      <c r="N44" s="162" t="inlineStr">
        <is>
          <t>通过打造标准化民宿，能进一步提升辖区群众改造民宿样板标准，强化辖区民宿经营服务水平，还能助力经济困难群众毛坯房务商住两用功能，并实现在家中就业、创业目的。项目建成后，社区平台公司占股80%（曲靖大龙文化旅游有限责任公司），房主占股20%，并共同经营8年，房主负责做好民宿管理，带动农户增收6.7万元，每年为村集体收入增加3万元。</t>
        </is>
      </c>
      <c r="O44" s="162" t="inlineStr">
        <is>
          <t>改造的房屋，产权属于农户，通过生产经营能为集体年增收3万元，同时吸纳周边15名群众家门口务工，每年为群众增加务工收入3万元。</t>
        </is>
      </c>
      <c r="P44" s="151" t="n">
        <v>15</v>
      </c>
      <c r="Q44" s="151" t="inlineStr">
        <is>
          <t>是</t>
        </is>
      </c>
      <c r="R44" s="151" t="inlineStr">
        <is>
          <t>否</t>
        </is>
      </c>
      <c r="S44" s="151" t="inlineStr">
        <is>
          <t>是</t>
        </is>
      </c>
      <c r="T44" s="151" t="inlineStr">
        <is>
          <t>区民族宗教事务局</t>
        </is>
      </c>
      <c r="U44" s="151" t="inlineStr">
        <is>
          <t>沿江街道大龙社区</t>
        </is>
      </c>
      <c r="V44" s="151" t="inlineStr">
        <is>
          <t>是</t>
        </is>
      </c>
      <c r="W44" s="189" t="n">
        <v>46023</v>
      </c>
      <c r="X44" s="189" t="n">
        <v>46357</v>
      </c>
      <c r="Y44" s="154" t="n"/>
    </row>
    <row r="45" ht="48" customHeight="1" s="1">
      <c r="A45" s="150" t="n">
        <v>39</v>
      </c>
      <c r="B45" s="151" t="inlineStr">
        <is>
          <t>产业发展</t>
        </is>
      </c>
      <c r="C45" s="151" t="inlineStr">
        <is>
          <t>生产项目</t>
        </is>
      </c>
      <c r="D45" s="151" t="inlineStr">
        <is>
          <t>金融保险配套项目</t>
        </is>
      </c>
      <c r="E45" s="151" t="inlineStr">
        <is>
          <t>麒麟区2026年小额贷款贴息补助资金项目</t>
        </is>
      </c>
      <c r="F45" s="151" t="inlineStr">
        <is>
          <t>麒麟区</t>
        </is>
      </c>
      <c r="G45" s="151" t="inlineStr">
        <is>
          <t>7个镇（街道）</t>
        </is>
      </c>
      <c r="H45" s="151" t="inlineStr">
        <is>
          <t>新建</t>
        </is>
      </c>
      <c r="I45" s="162" t="inlineStr">
        <is>
          <t>用于脱贫人口和监测对象的贷款贴息资金</t>
        </is>
      </c>
      <c r="J45" s="164">
        <f>K45+L45+M45</f>
        <v/>
      </c>
      <c r="K45" s="151" t="n">
        <v>30</v>
      </c>
      <c r="L45" s="151" t="n"/>
      <c r="M45" s="151" t="n"/>
      <c r="N45" s="162" t="inlineStr">
        <is>
          <t>项目实施后，可对当地主导产业的培育和发展起到极大的推动作用，能达到实现壮大集体经济、农民增收的作用。</t>
        </is>
      </c>
      <c r="O45" s="162" t="inlineStr">
        <is>
          <t>提供贷款贴息，解决实际困难</t>
        </is>
      </c>
      <c r="P45" s="151" t="inlineStr">
        <is>
          <t>1671户</t>
        </is>
      </c>
      <c r="Q45" s="151" t="inlineStr">
        <is>
          <t>否</t>
        </is>
      </c>
      <c r="R45" s="151" t="inlineStr">
        <is>
          <t>否</t>
        </is>
      </c>
      <c r="S45" s="151" t="inlineStr">
        <is>
          <t>否</t>
        </is>
      </c>
      <c r="T45" s="646" t="inlineStr">
        <is>
          <t>区农业
农村局</t>
        </is>
      </c>
      <c r="U45" s="646" t="inlineStr">
        <is>
          <t>区农业
农村局</t>
        </is>
      </c>
      <c r="V45" s="151" t="inlineStr">
        <is>
          <t>是</t>
        </is>
      </c>
      <c r="W45" s="189" t="n">
        <v>46023</v>
      </c>
      <c r="X45" s="189" t="n">
        <v>46357</v>
      </c>
      <c r="Y45" s="162" t="n"/>
    </row>
    <row r="46" ht="72" customHeight="1" s="1">
      <c r="A46" s="152" t="n">
        <v>40</v>
      </c>
      <c r="B46" s="151" t="inlineStr">
        <is>
          <t>产业发展</t>
        </is>
      </c>
      <c r="C46" s="151" t="inlineStr">
        <is>
          <t>生产项目</t>
        </is>
      </c>
      <c r="D46" s="151" t="inlineStr">
        <is>
          <t>养殖业基地</t>
        </is>
      </c>
      <c r="E46" s="151" t="inlineStr">
        <is>
          <t>麒麟区2026年脱贫户及三类监测对象户肉牛奶牛养殖奖补项目</t>
        </is>
      </c>
      <c r="F46" s="151" t="inlineStr">
        <is>
          <t>麒麟区</t>
        </is>
      </c>
      <c r="G46" s="151" t="inlineStr">
        <is>
          <t>7个镇（街道）</t>
        </is>
      </c>
      <c r="H46" s="151" t="inlineStr">
        <is>
          <t>新建</t>
        </is>
      </c>
      <c r="I46" s="162" t="inlineStr">
        <is>
          <t>在全区范围内对2024年脱贫户及三类监测对象户养殖奶牛、肉牛，因价格下行，导致收入受影响，出台具体奖补方案，按户进行奖补。</t>
        </is>
      </c>
      <c r="J46" s="164">
        <f>K46+L46+M46</f>
        <v/>
      </c>
      <c r="K46" s="151" t="n">
        <v>50</v>
      </c>
      <c r="L46" s="151" t="n"/>
      <c r="M46" s="151" t="n"/>
      <c r="N46" s="162" t="inlineStr">
        <is>
          <t>通过项目实施，提高脱贫户及三类监测对象户养殖奶牛、肉牛收入，预计每户养殖户补贴1000元。</t>
        </is>
      </c>
      <c r="O46" s="162" t="inlineStr">
        <is>
          <t>带动生产、产销对接</t>
        </is>
      </c>
      <c r="P46" s="151" t="n">
        <v>5000</v>
      </c>
      <c r="Q46" s="151" t="inlineStr">
        <is>
          <t>是</t>
        </is>
      </c>
      <c r="R46" s="151" t="inlineStr">
        <is>
          <t>否</t>
        </is>
      </c>
      <c r="S46" s="151" t="inlineStr">
        <is>
          <t>否</t>
        </is>
      </c>
      <c r="T46" s="151" t="inlineStr">
        <is>
          <t>区农业农村局</t>
        </is>
      </c>
      <c r="U46" s="151" t="inlineStr">
        <is>
          <t>各镇（街道）</t>
        </is>
      </c>
      <c r="V46" s="151" t="inlineStr">
        <is>
          <t>是</t>
        </is>
      </c>
      <c r="W46" s="189" t="n">
        <v>46023</v>
      </c>
      <c r="X46" s="189" t="n">
        <v>46357</v>
      </c>
      <c r="Y46" s="162" t="n"/>
    </row>
    <row r="47" ht="84" customHeight="1" s="1">
      <c r="A47" s="150" t="n">
        <v>41</v>
      </c>
      <c r="B47" s="151" t="inlineStr">
        <is>
          <t>产业发展</t>
        </is>
      </c>
      <c r="C47" s="151" t="inlineStr">
        <is>
          <t>生产项目</t>
        </is>
      </c>
      <c r="D47" s="151" t="inlineStr">
        <is>
          <t>种殖业基地</t>
        </is>
      </c>
      <c r="E47" s="151" t="inlineStr">
        <is>
          <t>2026年联农带农奖补项目</t>
        </is>
      </c>
      <c r="F47" s="151" t="inlineStr">
        <is>
          <t>麒麟区</t>
        </is>
      </c>
      <c r="G47" s="151" t="inlineStr">
        <is>
          <t>7个镇（街道）</t>
        </is>
      </c>
      <c r="H47" s="151" t="inlineStr">
        <is>
          <t>新建</t>
        </is>
      </c>
      <c r="I47" s="162" t="inlineStr">
        <is>
          <t>扶持新型农业经营主体，通过流转土地、劳务用工、订单收购、入股分红、资产收益等方式带动脱贫户户均年增收5000元以上。出台奖补方案在龙头企业认定、示范合作社创建、产业基地、联农带农等方面给予奖补。</t>
        </is>
      </c>
      <c r="J47" s="164">
        <f>K47+L47+M47</f>
        <v/>
      </c>
      <c r="K47" s="654" t="n"/>
      <c r="L47" s="654" t="n">
        <v>50</v>
      </c>
      <c r="M47" s="151" t="n"/>
      <c r="N47" s="162" t="inlineStr">
        <is>
          <t>通过项目实施带动脱贫人口及三类监测对象发展生产、带动就业，持续稳定增加收入。</t>
        </is>
      </c>
      <c r="O47" s="162" t="inlineStr">
        <is>
          <t>土地流转、劳务用工、订单收购、资产收益</t>
        </is>
      </c>
      <c r="P47" s="151" t="n">
        <v>2000</v>
      </c>
      <c r="Q47" s="151" t="inlineStr">
        <is>
          <t>否</t>
        </is>
      </c>
      <c r="R47" s="151" t="inlineStr">
        <is>
          <t>否</t>
        </is>
      </c>
      <c r="S47" s="151" t="inlineStr">
        <is>
          <t>否</t>
        </is>
      </c>
      <c r="T47" s="151" t="inlineStr">
        <is>
          <t>区农业农村局</t>
        </is>
      </c>
      <c r="U47" s="151" t="inlineStr">
        <is>
          <t>各镇（街道）</t>
        </is>
      </c>
      <c r="V47" s="151" t="inlineStr">
        <is>
          <t>是</t>
        </is>
      </c>
      <c r="W47" s="189" t="n">
        <v>46023</v>
      </c>
      <c r="X47" s="189" t="n">
        <v>46357</v>
      </c>
      <c r="Y47" s="154" t="n"/>
    </row>
    <row r="48" ht="96" customHeight="1" s="1">
      <c r="A48" s="152" t="n">
        <v>42</v>
      </c>
      <c r="B48" s="151" t="inlineStr">
        <is>
          <t>产业发展</t>
        </is>
      </c>
      <c r="C48" s="151" t="inlineStr">
        <is>
          <t>生产项目</t>
        </is>
      </c>
      <c r="D48" s="151" t="inlineStr">
        <is>
          <t>养植业基地</t>
        </is>
      </c>
      <c r="E48" s="151" t="inlineStr">
        <is>
          <t>东山镇水井村委会迷迭香收购基地建设项目</t>
        </is>
      </c>
      <c r="F48" s="151" t="inlineStr">
        <is>
          <t>东山镇</t>
        </is>
      </c>
      <c r="G48" s="151" t="inlineStr">
        <is>
          <t>水井</t>
        </is>
      </c>
      <c r="H48" s="151" t="inlineStr">
        <is>
          <t>新建</t>
        </is>
      </c>
      <c r="I48" s="162" t="inlineStr">
        <is>
          <t>1、新建钢架大棚2000㎡，单价240元/㎡，预计投资48万元；
2、烘干房300㎡，单价180元/㎡，预计投资5.4万元；
3、烘干机1台，预计投资30万元；
4、安装315变压器1台，预计投资32万元。</t>
        </is>
      </c>
      <c r="J48" s="164">
        <f>K48+L48+M48</f>
        <v/>
      </c>
      <c r="K48" s="151" t="n">
        <v>50</v>
      </c>
      <c r="L48" s="643" t="n">
        <v>0</v>
      </c>
      <c r="M48" s="151" t="n">
        <v>2.4</v>
      </c>
      <c r="N48" s="162" t="inlineStr">
        <is>
          <t>通过实施迷迭香收购基地建设项目，可以弥补水井村委会农业产业发展，推动全体村民转变种植观念，发展新型农业种植，带动辖区内农户1299户（其中脱贫户88户，“三类监测对象6户）户均增收1000元以上，村集体收入增加6万余元。</t>
        </is>
      </c>
      <c r="O48" s="162" t="inlineStr">
        <is>
          <t>通过土地流转、带动务工就业等带动群众增收</t>
        </is>
      </c>
      <c r="P48" s="151" t="n">
        <v>5253</v>
      </c>
      <c r="Q48" s="151" t="inlineStr">
        <is>
          <t>否</t>
        </is>
      </c>
      <c r="R48" s="151" t="inlineStr">
        <is>
          <t>否</t>
        </is>
      </c>
      <c r="S48" s="151" t="inlineStr">
        <is>
          <t>是</t>
        </is>
      </c>
      <c r="T48" s="644" t="inlineStr">
        <is>
          <t>区农业
农村局</t>
        </is>
      </c>
      <c r="U48" s="151" t="inlineStr">
        <is>
          <t>水井村委会</t>
        </is>
      </c>
      <c r="V48" s="151" t="inlineStr">
        <is>
          <t>是</t>
        </is>
      </c>
      <c r="W48" s="191" t="n">
        <v>46083</v>
      </c>
      <c r="X48" s="191" t="n">
        <v>46205</v>
      </c>
      <c r="Y48" s="162" t="n"/>
    </row>
    <row r="49" ht="108" customHeight="1" s="1">
      <c r="A49" s="150" t="n">
        <v>43</v>
      </c>
      <c r="B49" s="151" t="inlineStr">
        <is>
          <t>产业发展</t>
        </is>
      </c>
      <c r="C49" s="151" t="inlineStr">
        <is>
          <t>加工流通项目</t>
        </is>
      </c>
      <c r="D49" s="151" t="inlineStr">
        <is>
          <t>加工业</t>
        </is>
      </c>
      <c r="E49" s="151" t="inlineStr">
        <is>
          <t>麒麟区2026年帮扶车间吸纳就业奖补项目</t>
        </is>
      </c>
      <c r="F49" s="151" t="inlineStr">
        <is>
          <t>麒麟区</t>
        </is>
      </c>
      <c r="G49" s="151" t="inlineStr">
        <is>
          <t>麒麟区</t>
        </is>
      </c>
      <c r="H49" s="151" t="inlineStr">
        <is>
          <t>新建</t>
        </is>
      </c>
      <c r="I49" s="162" t="inlineStr">
        <is>
          <t>对吸纳5名及以上脱贫劳动力或监测对象就业1个月以上的企业或合作社且被市农业农村局、市人社局认定为宣威市就业帮扶车间的，每吸纳1名脱贫劳动力或监测对象就业，按照其发给脱贫劳动力或监测对象工资额的一定比例，给予就业帮扶车间吸纳就业奖补。</t>
        </is>
      </c>
      <c r="J49" s="164">
        <f>K49+L49+M49</f>
        <v/>
      </c>
      <c r="K49" s="162" t="n"/>
      <c r="L49" s="151" t="n">
        <v>20</v>
      </c>
      <c r="M49" s="162" t="n"/>
      <c r="N49" s="162" t="inlineStr">
        <is>
          <t>通过托底安置脱贫劳动力（含监测对象）就近就业，促进就业帮扶车间吸纳脱贫劳动力（含监测对象）就近就业1000人。</t>
        </is>
      </c>
      <c r="O49" s="162" t="inlineStr">
        <is>
          <t>带动生产、就业务工</t>
        </is>
      </c>
      <c r="P49" s="151" t="n">
        <v>1000</v>
      </c>
      <c r="Q49" s="151" t="inlineStr">
        <is>
          <t>否</t>
        </is>
      </c>
      <c r="R49" s="151" t="inlineStr">
        <is>
          <t>否</t>
        </is>
      </c>
      <c r="S49" s="151" t="inlineStr">
        <is>
          <t>否</t>
        </is>
      </c>
      <c r="T49" s="646" t="inlineStr">
        <is>
          <t>区人社局</t>
        </is>
      </c>
      <c r="U49" s="646" t="inlineStr">
        <is>
          <t>麒麟区7个镇（街道）</t>
        </is>
      </c>
      <c r="V49" s="151" t="inlineStr">
        <is>
          <t>是</t>
        </is>
      </c>
      <c r="W49" s="189" t="n">
        <v>46023</v>
      </c>
      <c r="X49" s="189" t="n">
        <v>46357</v>
      </c>
      <c r="Y49" s="162" t="n"/>
    </row>
    <row r="50" ht="60" customHeight="1" s="1">
      <c r="A50" s="152" t="n">
        <v>44</v>
      </c>
      <c r="B50" s="151" t="inlineStr">
        <is>
          <t>产业发展</t>
        </is>
      </c>
      <c r="C50" s="151" t="inlineStr">
        <is>
          <t>生产项目</t>
        </is>
      </c>
      <c r="D50" s="151" t="inlineStr">
        <is>
          <t>种植业基地</t>
        </is>
      </c>
      <c r="E50" s="644" t="inlineStr">
        <is>
          <t>青峰村委会特色蔬菜大棚种植产业项目</t>
        </is>
      </c>
      <c r="F50" s="644" t="inlineStr">
        <is>
          <t>三宝街道</t>
        </is>
      </c>
      <c r="G50" s="644" t="inlineStr">
        <is>
          <t>青峰村委会</t>
        </is>
      </c>
      <c r="H50" s="151" t="n"/>
      <c r="I50" s="162" t="inlineStr">
        <is>
          <t>大棚总占地面积6万平方米，新建钢架薄膜大棚90个，大棚尺寸60*8.5*4（高），单价6.7万/个，预算总造价100万元。</t>
        </is>
      </c>
      <c r="J50" s="164">
        <f>K50+L50+M50</f>
        <v/>
      </c>
      <c r="K50" s="643" t="n">
        <v>100</v>
      </c>
      <c r="L50" s="643" t="n"/>
      <c r="M50" s="643" t="n"/>
      <c r="N50" s="653" t="inlineStr">
        <is>
          <t>通过新建蔬菜大棚主题工程建设及其它附属工程建设，可以为青峰村委会四个小组提供更多就业岗位，增加群众收入。项目覆盖受益群众358户1600人。</t>
        </is>
      </c>
      <c r="O50" s="645" t="inlineStr">
        <is>
          <t>入股分红、土地流转、带动务工就业</t>
        </is>
      </c>
      <c r="P50" s="649" t="n">
        <v>1600</v>
      </c>
      <c r="Q50" s="151" t="inlineStr">
        <is>
          <t>否</t>
        </is>
      </c>
      <c r="R50" s="151" t="inlineStr">
        <is>
          <t>否</t>
        </is>
      </c>
      <c r="S50" s="151" t="inlineStr">
        <is>
          <t>否</t>
        </is>
      </c>
      <c r="T50" s="644" t="inlineStr">
        <is>
          <t>区农业农村局</t>
        </is>
      </c>
      <c r="U50" s="644" t="inlineStr">
        <is>
          <t>青峰村委会</t>
        </is>
      </c>
      <c r="V50" s="151" t="inlineStr">
        <is>
          <t>是</t>
        </is>
      </c>
      <c r="W50" s="189" t="n">
        <v>46023</v>
      </c>
      <c r="X50" s="189" t="n">
        <v>46357</v>
      </c>
      <c r="Y50" s="154" t="n"/>
    </row>
    <row r="51">
      <c r="A51" s="154" t="inlineStr">
        <is>
          <t>二、就业项目小计</t>
        </is>
      </c>
      <c r="B51" s="7" t="n"/>
      <c r="C51" s="7" t="n"/>
      <c r="D51" s="7" t="n"/>
      <c r="E51" s="7" t="n"/>
      <c r="F51" s="7" t="n"/>
      <c r="G51" s="7" t="n"/>
      <c r="H51" s="7" t="n"/>
      <c r="I51" s="22" t="n"/>
      <c r="J51" s="655">
        <f>SUM(J52:J62)</f>
        <v/>
      </c>
      <c r="K51" s="655">
        <f>SUM(K52:K62)</f>
        <v/>
      </c>
      <c r="L51" s="655">
        <f>SUM(L52:L62)</f>
        <v/>
      </c>
      <c r="M51" s="655">
        <f>SUM(M52:M62)</f>
        <v/>
      </c>
      <c r="N51" s="154" t="n"/>
      <c r="O51" s="7" t="n"/>
      <c r="P51" s="7" t="n"/>
      <c r="Q51" s="7" t="n"/>
      <c r="R51" s="7" t="n"/>
      <c r="S51" s="7" t="n"/>
      <c r="T51" s="7" t="n"/>
      <c r="U51" s="7" t="n"/>
      <c r="V51" s="7" t="n"/>
      <c r="W51" s="7" t="n"/>
      <c r="X51" s="7" t="n"/>
      <c r="Y51" s="22" t="n"/>
    </row>
    <row r="52" ht="60" customHeight="1" s="1">
      <c r="A52" s="150" t="n">
        <v>45</v>
      </c>
      <c r="B52" s="151" t="inlineStr">
        <is>
          <t>就业项目</t>
        </is>
      </c>
      <c r="C52" s="151" t="inlineStr">
        <is>
          <t>公益性岗位</t>
        </is>
      </c>
      <c r="D52" s="151" t="inlineStr">
        <is>
          <t>公益性岗位</t>
        </is>
      </c>
      <c r="E52" s="151" t="inlineStr">
        <is>
          <t>东山镇2026年产业就业帮扶资金</t>
        </is>
      </c>
      <c r="F52" s="151" t="inlineStr">
        <is>
          <t>东山镇</t>
        </is>
      </c>
      <c r="G52" s="151" t="inlineStr">
        <is>
          <t>相关村（社区）</t>
        </is>
      </c>
      <c r="H52" s="151" t="inlineStr">
        <is>
          <t>新建</t>
        </is>
      </c>
      <c r="I52" s="162" t="inlineStr">
        <is>
          <t>开发除人社局安排的区级公益性岗位外剩余弱劳力或半劳力脱贫群众的公益性岗位，预计开发岗位100人次，800元/人/月，共计30万元。</t>
        </is>
      </c>
      <c r="J52" s="643" t="n">
        <v>30</v>
      </c>
      <c r="K52" s="643" t="n">
        <v>30</v>
      </c>
      <c r="L52" s="643" t="n">
        <v>0</v>
      </c>
      <c r="M52" s="643" t="n">
        <v>0</v>
      </c>
      <c r="N52" s="162" t="inlineStr">
        <is>
          <t>通过开发村级公益性岗位，可为100名脱贫户或监测户提供务工岗位，增加其经济收入。</t>
        </is>
      </c>
      <c r="O52" s="162" t="inlineStr">
        <is>
          <t>解决脱贫户剩余劳动力、弱残劳动力就业问题</t>
        </is>
      </c>
      <c r="P52" s="151" t="n">
        <v>100</v>
      </c>
      <c r="Q52" s="151" t="inlineStr">
        <is>
          <t>是</t>
        </is>
      </c>
      <c r="R52" s="151" t="inlineStr">
        <is>
          <t>否</t>
        </is>
      </c>
      <c r="S52" s="151" t="inlineStr">
        <is>
          <t>否</t>
        </is>
      </c>
      <c r="T52" s="151" t="inlineStr">
        <is>
          <t>区农业
农村局</t>
        </is>
      </c>
      <c r="U52" s="151" t="inlineStr">
        <is>
          <t>东山镇</t>
        </is>
      </c>
      <c r="V52" s="151" t="inlineStr">
        <is>
          <t>是</t>
        </is>
      </c>
      <c r="W52" s="189" t="n">
        <v>46023</v>
      </c>
      <c r="X52" s="189" t="n">
        <v>46357</v>
      </c>
      <c r="Y52" s="151" t="n"/>
    </row>
    <row r="53" ht="48" customHeight="1" s="1">
      <c r="A53" s="150" t="n">
        <v>46</v>
      </c>
      <c r="B53" s="151" t="inlineStr">
        <is>
          <t>就业项目</t>
        </is>
      </c>
      <c r="C53" s="151" t="inlineStr">
        <is>
          <t>公益性岗位</t>
        </is>
      </c>
      <c r="D53" s="151" t="inlineStr">
        <is>
          <t>公益性岗位</t>
        </is>
      </c>
      <c r="E53" s="151" t="inlineStr">
        <is>
          <t>茨营镇2026年产业就业帮扶资金项目</t>
        </is>
      </c>
      <c r="F53" s="151" t="inlineStr">
        <is>
          <t>茨营镇</t>
        </is>
      </c>
      <c r="G53" s="151" t="inlineStr">
        <is>
          <t>各村（社区）</t>
        </is>
      </c>
      <c r="H53" s="151" t="inlineStr">
        <is>
          <t>新建</t>
        </is>
      </c>
      <c r="I53" s="162" t="inlineStr">
        <is>
          <t>茨营镇各村委会计划安排产业就业帮扶乡镇公益性岗位41人次</t>
        </is>
      </c>
      <c r="J53" s="643" t="n">
        <v>10</v>
      </c>
      <c r="K53" s="643" t="n">
        <v>0</v>
      </c>
      <c r="L53" s="643" t="n">
        <v>10</v>
      </c>
      <c r="M53" s="643" t="n">
        <v>0</v>
      </c>
      <c r="N53" s="151" t="inlineStr">
        <is>
          <t>产业及就业帮扶，创造就业岗位，带动41人务工</t>
        </is>
      </c>
      <c r="O53" s="151" t="inlineStr">
        <is>
          <t>/</t>
        </is>
      </c>
      <c r="P53" s="151" t="n">
        <v>41</v>
      </c>
      <c r="Q53" s="151" t="inlineStr">
        <is>
          <t>是</t>
        </is>
      </c>
      <c r="R53" s="151" t="inlineStr">
        <is>
          <t>否</t>
        </is>
      </c>
      <c r="S53" s="151" t="inlineStr">
        <is>
          <t>否</t>
        </is>
      </c>
      <c r="T53" s="151" t="inlineStr">
        <is>
          <t>区农业农村局</t>
        </is>
      </c>
      <c r="U53" s="151" t="inlineStr">
        <is>
          <t>茨营镇</t>
        </is>
      </c>
      <c r="V53" s="151" t="inlineStr">
        <is>
          <t>是</t>
        </is>
      </c>
      <c r="W53" s="189" t="n">
        <v>46023</v>
      </c>
      <c r="X53" s="189" t="n">
        <v>46357</v>
      </c>
      <c r="Y53" s="151" t="n"/>
    </row>
    <row r="54" ht="48" customHeight="1" s="1">
      <c r="A54" s="150" t="n">
        <v>47</v>
      </c>
      <c r="B54" s="644" t="inlineStr">
        <is>
          <t>就业项目</t>
        </is>
      </c>
      <c r="C54" s="644" t="inlineStr">
        <is>
          <t>公益性岗位</t>
        </is>
      </c>
      <c r="D54" s="644" t="inlineStr">
        <is>
          <t>公益性岗位</t>
        </is>
      </c>
      <c r="E54" s="644" t="inlineStr">
        <is>
          <t>珠街街道产业就业帮扶资金项目</t>
        </is>
      </c>
      <c r="F54" s="644" t="inlineStr">
        <is>
          <t>珠街街道</t>
        </is>
      </c>
      <c r="G54" s="644" t="inlineStr">
        <is>
          <t>青龙村委会</t>
        </is>
      </c>
      <c r="H54" s="647" t="inlineStr">
        <is>
          <t>新建</t>
        </is>
      </c>
      <c r="I54" s="644" t="inlineStr">
        <is>
          <t>街道11个村社公益性岗位55人</t>
        </is>
      </c>
      <c r="J54" s="643" t="n">
        <v>10</v>
      </c>
      <c r="K54" s="648" t="n"/>
      <c r="L54" s="648" t="n">
        <v>10</v>
      </c>
      <c r="M54" s="648" t="n"/>
      <c r="N54" s="650" t="inlineStr">
        <is>
          <t>政策落实，有效保障低收入人口、脱贫人口生活，提高生活质量，项目覆盖受益脱贫户、监测户55户171人。</t>
        </is>
      </c>
      <c r="O54" s="644" t="inlineStr">
        <is>
          <t>解决脱贫户剩余劳动力、弱残劳动力就业问题。</t>
        </is>
      </c>
      <c r="P54" s="649" t="n">
        <v>171</v>
      </c>
      <c r="Q54" s="647" t="inlineStr">
        <is>
          <t xml:space="preserve">是 </t>
        </is>
      </c>
      <c r="R54" s="647" t="inlineStr">
        <is>
          <t>否</t>
        </is>
      </c>
      <c r="S54" s="647" t="inlineStr">
        <is>
          <t>否</t>
        </is>
      </c>
      <c r="T54" s="644" t="inlineStr">
        <is>
          <t>珠街街道</t>
        </is>
      </c>
      <c r="U54" s="644" t="inlineStr">
        <is>
          <t>11个村社</t>
        </is>
      </c>
      <c r="V54" s="151" t="inlineStr">
        <is>
          <t>是</t>
        </is>
      </c>
      <c r="W54" s="189" t="n">
        <v>46023</v>
      </c>
      <c r="X54" s="189" t="n">
        <v>46357</v>
      </c>
      <c r="Y54" s="647" t="n"/>
    </row>
    <row r="55" ht="60" customHeight="1" s="1">
      <c r="A55" s="150" t="n">
        <v>48</v>
      </c>
      <c r="B55" s="151" t="inlineStr">
        <is>
          <t>就业项目</t>
        </is>
      </c>
      <c r="C55" s="151" t="inlineStr">
        <is>
          <t>公益性岗位</t>
        </is>
      </c>
      <c r="D55" s="151" t="inlineStr">
        <is>
          <t>公益性岗位</t>
        </is>
      </c>
      <c r="E55" s="151" t="inlineStr">
        <is>
          <t>沿江街道2026年度产业就业帮扶资金项目</t>
        </is>
      </c>
      <c r="F55" s="151" t="inlineStr">
        <is>
          <t>沿江街道</t>
        </is>
      </c>
      <c r="G55" s="151" t="inlineStr">
        <is>
          <t>9个村（社区）</t>
        </is>
      </c>
      <c r="H55" s="646" t="inlineStr">
        <is>
          <t>新建</t>
        </is>
      </c>
      <c r="I55" s="656" t="inlineStr">
        <is>
          <t>开发公益性岗位，切实增加脱贫户和监测对象收入，提高生活质量。</t>
        </is>
      </c>
      <c r="J55" s="643">
        <f>K55+L55+M55</f>
        <v/>
      </c>
      <c r="K55" s="643" t="n">
        <v>6</v>
      </c>
      <c r="L55" s="643" t="n">
        <v>0</v>
      </c>
      <c r="M55" s="643" t="n">
        <v>0</v>
      </c>
      <c r="N55" s="162" t="inlineStr">
        <is>
          <t>通过开发多种形式的公益性岗位，吸纳脱贫户及监测对象家庭劳动力参与保洁、治安等工作，促进稳定就业，增加脱贫户与监测对象经济收入。</t>
        </is>
      </c>
      <c r="O55" s="151" t="inlineStr">
        <is>
          <t>解决脱贫户剩余劳动力、弱残劳动力就业问题</t>
        </is>
      </c>
      <c r="P55" s="654" t="n">
        <v>8</v>
      </c>
      <c r="Q55" s="646" t="inlineStr">
        <is>
          <t>否</t>
        </is>
      </c>
      <c r="R55" s="646" t="inlineStr">
        <is>
          <t>否</t>
        </is>
      </c>
      <c r="S55" s="646" t="inlineStr">
        <is>
          <t>否</t>
        </is>
      </c>
      <c r="T55" s="646" t="inlineStr">
        <is>
          <t>区农业
农村局</t>
        </is>
      </c>
      <c r="U55" s="646" t="inlineStr">
        <is>
          <t>经济发展办</t>
        </is>
      </c>
      <c r="V55" s="151" t="inlineStr">
        <is>
          <t>是</t>
        </is>
      </c>
      <c r="W55" s="189" t="n">
        <v>46023</v>
      </c>
      <c r="X55" s="189" t="n">
        <v>46357</v>
      </c>
      <c r="Y55" s="151" t="n"/>
    </row>
    <row r="56" ht="48" customHeight="1" s="1">
      <c r="A56" s="150" t="n">
        <v>49</v>
      </c>
      <c r="B56" s="151" t="inlineStr">
        <is>
          <t>就业项目</t>
        </is>
      </c>
      <c r="C56" s="151" t="inlineStr">
        <is>
          <t>公益性岗位</t>
        </is>
      </c>
      <c r="D56" s="151" t="inlineStr">
        <is>
          <t>公益性岗位</t>
        </is>
      </c>
      <c r="E56" s="151" t="inlineStr">
        <is>
          <t>三宝街道2026年产业就业帮扶资金</t>
        </is>
      </c>
      <c r="F56" s="151" t="inlineStr">
        <is>
          <t>三宝街道</t>
        </is>
      </c>
      <c r="G56" s="151" t="inlineStr">
        <is>
          <t>三宝街道</t>
        </is>
      </c>
      <c r="H56" s="646" t="inlineStr">
        <is>
          <t>新建</t>
        </is>
      </c>
      <c r="I56" s="656" t="inlineStr">
        <is>
          <t>涉及脱贫人口及监测对象的11个村（社区）</t>
        </is>
      </c>
      <c r="J56" s="643" t="n">
        <v>12</v>
      </c>
      <c r="K56" s="643" t="n">
        <v>12</v>
      </c>
      <c r="L56" s="643" t="n"/>
      <c r="M56" s="643" t="n"/>
      <c r="N56" s="162" t="inlineStr">
        <is>
          <t>政策落实，有效保障低收入人口、脱贫人口生活，提高生活质量，项目覆盖受益脱贫户80人。</t>
        </is>
      </c>
      <c r="O56" s="151" t="inlineStr">
        <is>
          <t>解决脱贫户剩余劳动力、弱残劳动力就业问题</t>
        </is>
      </c>
      <c r="P56" s="654" t="n">
        <v>80</v>
      </c>
      <c r="Q56" s="646" t="inlineStr">
        <is>
          <t>是</t>
        </is>
      </c>
      <c r="R56" s="646" t="inlineStr">
        <is>
          <t>否</t>
        </is>
      </c>
      <c r="S56" s="646" t="inlineStr">
        <is>
          <t>否</t>
        </is>
      </c>
      <c r="T56" s="646" t="inlineStr">
        <is>
          <t>区农业农村局</t>
        </is>
      </c>
      <c r="U56" s="646" t="inlineStr">
        <is>
          <t>三宝街道</t>
        </is>
      </c>
      <c r="V56" s="151" t="inlineStr">
        <is>
          <t>是</t>
        </is>
      </c>
      <c r="W56" s="189" t="n">
        <v>46023</v>
      </c>
      <c r="X56" s="189" t="n">
        <v>46357</v>
      </c>
      <c r="Y56" s="151" t="n"/>
    </row>
    <row r="57" ht="132" customHeight="1" s="1">
      <c r="A57" s="150" t="n">
        <v>50</v>
      </c>
      <c r="B57" s="151" t="inlineStr">
        <is>
          <t>就业项目</t>
        </is>
      </c>
      <c r="C57" s="151" t="inlineStr">
        <is>
          <t>公益性岗位</t>
        </is>
      </c>
      <c r="D57" s="151" t="inlineStr">
        <is>
          <t>公益性岗位</t>
        </is>
      </c>
      <c r="E57" s="151" t="inlineStr">
        <is>
          <t>麒麟区潇湘街道2026年产业就业帮扶资金</t>
        </is>
      </c>
      <c r="F57" s="151" t="inlineStr">
        <is>
          <t>潇湘街道</t>
        </is>
      </c>
      <c r="G57" s="151" t="inlineStr">
        <is>
          <t>6个村（社区）</t>
        </is>
      </c>
      <c r="H57" s="151" t="inlineStr">
        <is>
          <t>新建</t>
        </is>
      </c>
      <c r="I57" s="162" t="inlineStr">
        <is>
          <t>（一）产业资金补助对象为联农带农产业发展项目。
（二）就业资金补助对象为脱贫户和监测对象，通过开发村级公益性岗位方式形成稳定收入。</t>
        </is>
      </c>
      <c r="J57" s="643" t="n">
        <v>10</v>
      </c>
      <c r="K57" s="643" t="n"/>
      <c r="L57" s="643" t="n">
        <v>10</v>
      </c>
      <c r="M57" s="643" t="n"/>
      <c r="N57" s="162" t="inlineStr">
        <is>
          <t>通过建设潇湘街道2026年产业就业帮扶资金项目；促进壮大村集体经济收入，带动脱贫户和监测对象增收10户以上或带动脱贫户和监测对象增收5户以上、一般户增收15户以上。预计项目年收益率为100％，即22.26万元，有效保障低收入人口、脱贫人口生活，提高生活质量，项目覆盖受益脱贫户及监测对象46人，人均增收800元。</t>
        </is>
      </c>
      <c r="O57" s="162" t="inlineStr">
        <is>
          <t>解决脱贫户剩余劳动力、弱残劳动力就业问题</t>
        </is>
      </c>
      <c r="P57" s="151" t="n">
        <v>50</v>
      </c>
      <c r="Q57" s="151" t="inlineStr">
        <is>
          <t>否</t>
        </is>
      </c>
      <c r="R57" s="151" t="inlineStr">
        <is>
          <t>否</t>
        </is>
      </c>
      <c r="S57" s="151" t="inlineStr">
        <is>
          <t>否</t>
        </is>
      </c>
      <c r="T57" s="151" t="inlineStr">
        <is>
          <t>区农业
农村局</t>
        </is>
      </c>
      <c r="U57" s="151" t="inlineStr">
        <is>
          <t>潇湘街道</t>
        </is>
      </c>
      <c r="V57" s="151" t="inlineStr">
        <is>
          <t>是</t>
        </is>
      </c>
      <c r="W57" s="189" t="n">
        <v>46023</v>
      </c>
      <c r="X57" s="189" t="n">
        <v>46357</v>
      </c>
      <c r="Y57" s="194" t="n"/>
    </row>
    <row r="58" ht="72" customHeight="1" s="1">
      <c r="A58" s="150" t="n">
        <v>51</v>
      </c>
      <c r="B58" s="151" t="inlineStr">
        <is>
          <t>就业项目</t>
        </is>
      </c>
      <c r="C58" s="151" t="inlineStr">
        <is>
          <t>公益性岗位</t>
        </is>
      </c>
      <c r="D58" s="151" t="inlineStr">
        <is>
          <t>公益性岗位</t>
        </is>
      </c>
      <c r="E58" s="151" t="inlineStr">
        <is>
          <t>麒麟区越州镇2026年产业就业帮扶资金项目</t>
        </is>
      </c>
      <c r="F58" s="151" t="inlineStr">
        <is>
          <t>越州镇</t>
        </is>
      </c>
      <c r="G58" s="151" t="inlineStr">
        <is>
          <t>14个村社区</t>
        </is>
      </c>
      <c r="H58" s="151" t="inlineStr">
        <is>
          <t>新建</t>
        </is>
      </c>
      <c r="I58" s="162" t="inlineStr">
        <is>
          <t>安排除人社局安排的区级公益性岗位外无法安排的弱劳力或半劳力人员的公益性岗位，增加其家庭收入。</t>
        </is>
      </c>
      <c r="J58" s="643">
        <f>K58+L58+M58</f>
        <v/>
      </c>
      <c r="K58" s="643" t="n">
        <v>8</v>
      </c>
      <c r="L58" s="643" t="n">
        <v>0</v>
      </c>
      <c r="M58" s="643" t="n">
        <v>0</v>
      </c>
      <c r="N58" s="162" t="inlineStr">
        <is>
          <t>通过安排除人社局安排的区级公益性岗位外无法安排的弱劳力或半劳力人员的公益性岗位，解决240人的就近务工人员的收入，促进脱贫人口和监测对象家庭收入增长。</t>
        </is>
      </c>
      <c r="O58" s="162" t="inlineStr">
        <is>
          <t>解决脱贫户剩余劳动力、弱残劳动力就业问题</t>
        </is>
      </c>
      <c r="P58" s="151" t="n">
        <v>115</v>
      </c>
      <c r="Q58" s="151" t="inlineStr">
        <is>
          <t>是</t>
        </is>
      </c>
      <c r="R58" s="151" t="inlineStr">
        <is>
          <t>否</t>
        </is>
      </c>
      <c r="S58" s="151" t="inlineStr">
        <is>
          <t>否</t>
        </is>
      </c>
      <c r="T58" s="151" t="inlineStr">
        <is>
          <t>区农业
农村局</t>
        </is>
      </c>
      <c r="U58" s="151" t="inlineStr">
        <is>
          <t>14个村社区</t>
        </is>
      </c>
      <c r="V58" s="151" t="inlineStr">
        <is>
          <t>是</t>
        </is>
      </c>
      <c r="W58" s="189" t="n">
        <v>46023</v>
      </c>
      <c r="X58" s="189" t="n">
        <v>46357</v>
      </c>
      <c r="Y58" s="162" t="n"/>
    </row>
    <row r="59" ht="72" customHeight="1" s="1">
      <c r="A59" s="150" t="n">
        <v>52</v>
      </c>
      <c r="B59" s="646" t="inlineStr">
        <is>
          <t>就业项目</t>
        </is>
      </c>
      <c r="C59" s="646" t="inlineStr">
        <is>
          <t>务工补助</t>
        </is>
      </c>
      <c r="D59" s="646" t="inlineStr">
        <is>
          <t>交通费补助</t>
        </is>
      </c>
      <c r="E59" s="646" t="inlineStr">
        <is>
          <t>麒麟区2026年脱贫人口和监测对象外出务工一次性交通补助资金项目</t>
        </is>
      </c>
      <c r="F59" s="646" t="inlineStr">
        <is>
          <t>麒麟区7个镇（街道）</t>
        </is>
      </c>
      <c r="G59" s="646" t="inlineStr">
        <is>
          <t>麒麟区7个镇（街道）</t>
        </is>
      </c>
      <c r="H59" s="646" t="inlineStr">
        <is>
          <t>新建</t>
        </is>
      </c>
      <c r="I59" s="656" t="inlineStr">
        <is>
          <t>预计发放1500人脱贫人口及监测对象中省外务工人员的外出务工一次性交通补贴，按照1000元/人的标准进行发放。</t>
        </is>
      </c>
      <c r="J59" s="151">
        <f>K59+L59+M59</f>
        <v/>
      </c>
      <c r="K59" s="151" t="n">
        <v>0</v>
      </c>
      <c r="L59" s="151" t="n">
        <v>60</v>
      </c>
      <c r="M59" s="151" t="n"/>
      <c r="N59" s="656" t="inlineStr">
        <is>
          <t>通过对脱贫人口和监测对象外出务工人员发放一次性交通补贴，减轻家庭负担，项目覆盖1500人。</t>
        </is>
      </c>
      <c r="O59" s="656" t="n"/>
      <c r="P59" s="657" t="n">
        <v>1500</v>
      </c>
      <c r="Q59" s="646" t="inlineStr">
        <is>
          <t>否</t>
        </is>
      </c>
      <c r="R59" s="646" t="inlineStr">
        <is>
          <t>否</t>
        </is>
      </c>
      <c r="S59" s="646" t="inlineStr">
        <is>
          <t>否</t>
        </is>
      </c>
      <c r="T59" s="646" t="inlineStr">
        <is>
          <t>区人社局</t>
        </is>
      </c>
      <c r="U59" s="646" t="inlineStr">
        <is>
          <t>麒麟区7个镇（街道）</t>
        </is>
      </c>
      <c r="V59" s="151" t="inlineStr">
        <is>
          <t>是</t>
        </is>
      </c>
      <c r="W59" s="189" t="n">
        <v>46023</v>
      </c>
      <c r="X59" s="189" t="n">
        <v>46357</v>
      </c>
      <c r="Y59" s="656" t="inlineStr">
        <is>
          <t>带动脱贫人口增收需要</t>
        </is>
      </c>
    </row>
    <row r="60" ht="84" customHeight="1" s="1">
      <c r="A60" s="150" t="n">
        <v>53</v>
      </c>
      <c r="B60" s="646" t="inlineStr">
        <is>
          <t>就业项目</t>
        </is>
      </c>
      <c r="C60" s="646" t="inlineStr">
        <is>
          <t>务工补助</t>
        </is>
      </c>
      <c r="D60" s="646" t="inlineStr">
        <is>
          <t>交通费补助</t>
        </is>
      </c>
      <c r="E60" s="646" t="inlineStr">
        <is>
          <t>麒麟区2026年脱贫人口和监测对象省内市外外出务工一次性交通补助资金项目</t>
        </is>
      </c>
      <c r="F60" s="646" t="inlineStr">
        <is>
          <t>麒麟区7个镇（街道）</t>
        </is>
      </c>
      <c r="G60" s="646" t="inlineStr">
        <is>
          <t>麒麟区7个镇（街道）</t>
        </is>
      </c>
      <c r="H60" s="646" t="inlineStr">
        <is>
          <t>新建</t>
        </is>
      </c>
      <c r="I60" s="656" t="inlineStr">
        <is>
          <t>预计发放746人脱贫人口及监测对象中省内市外务工人员的外出务工一次性交通补贴，按照500元/人的标准进行发放。</t>
        </is>
      </c>
      <c r="J60" s="151">
        <f>K60+L60+M60</f>
        <v/>
      </c>
      <c r="K60" s="151" t="n">
        <v>0</v>
      </c>
      <c r="L60" s="151" t="n">
        <v>40</v>
      </c>
      <c r="M60" s="151" t="n"/>
      <c r="N60" s="656" t="inlineStr">
        <is>
          <t>通过对脱贫人口和监测对象外出务工人员发放一次性交通补贴，减轻家庭负担，项目覆盖746人。</t>
        </is>
      </c>
      <c r="O60" s="656" t="n"/>
      <c r="P60" s="657" t="n">
        <v>746</v>
      </c>
      <c r="Q60" s="646" t="inlineStr">
        <is>
          <t>否</t>
        </is>
      </c>
      <c r="R60" s="646" t="inlineStr">
        <is>
          <t>否</t>
        </is>
      </c>
      <c r="S60" s="646" t="inlineStr">
        <is>
          <t>否</t>
        </is>
      </c>
      <c r="T60" s="646" t="inlineStr">
        <is>
          <t>区人社局</t>
        </is>
      </c>
      <c r="U60" s="646" t="inlineStr">
        <is>
          <t>麒麟区7个镇（街道）</t>
        </is>
      </c>
      <c r="V60" s="151" t="inlineStr">
        <is>
          <t>是</t>
        </is>
      </c>
      <c r="W60" s="189" t="n">
        <v>46023</v>
      </c>
      <c r="X60" s="189" t="n">
        <v>46357</v>
      </c>
      <c r="Y60" s="656" t="inlineStr">
        <is>
          <t>带动脱贫人口增收需要</t>
        </is>
      </c>
    </row>
    <row r="61" ht="72" customHeight="1" s="1">
      <c r="A61" s="150" t="n">
        <v>54</v>
      </c>
      <c r="B61" s="646" t="inlineStr">
        <is>
          <t>就业项目</t>
        </is>
      </c>
      <c r="C61" s="646" t="inlineStr">
        <is>
          <t>就业</t>
        </is>
      </c>
      <c r="D61" s="646" t="inlineStr">
        <is>
          <t>技能培训</t>
        </is>
      </c>
      <c r="E61" s="646" t="inlineStr">
        <is>
          <t>麒麟区2026年脱贫人口和监测对象技能培训生活费补贴项目</t>
        </is>
      </c>
      <c r="F61" s="646" t="inlineStr">
        <is>
          <t>麒麟区7个镇（街道）</t>
        </is>
      </c>
      <c r="G61" s="646" t="inlineStr">
        <is>
          <t>麒麟区7个镇（街道）</t>
        </is>
      </c>
      <c r="H61" s="646" t="inlineStr">
        <is>
          <t>新建</t>
        </is>
      </c>
      <c r="I61" s="656" t="inlineStr">
        <is>
          <t>预计完成600余人的脱贫人口和监测对象技能培训，按照人均每天60元/天的标准进行补助其生活补贴发放，增加务工技能。</t>
        </is>
      </c>
      <c r="J61" s="151" t="n">
        <v>10</v>
      </c>
      <c r="K61" s="151" t="n"/>
      <c r="L61" s="151" t="n">
        <v>10</v>
      </c>
      <c r="M61" s="151" t="n"/>
      <c r="N61" s="656" t="inlineStr">
        <is>
          <t>通过对脱贫人口和监测对象参加技能培训发放生活费补助，减轻家庭负担，项目覆盖600余人。</t>
        </is>
      </c>
      <c r="O61" s="656" t="n"/>
      <c r="P61" s="657" t="n">
        <v>600</v>
      </c>
      <c r="Q61" s="646" t="inlineStr">
        <is>
          <t>否</t>
        </is>
      </c>
      <c r="R61" s="646" t="inlineStr">
        <is>
          <t>否</t>
        </is>
      </c>
      <c r="S61" s="646" t="inlineStr">
        <is>
          <t>否</t>
        </is>
      </c>
      <c r="T61" s="646" t="inlineStr">
        <is>
          <t>区人社局</t>
        </is>
      </c>
      <c r="U61" s="646" t="inlineStr">
        <is>
          <t>麒麟区7个镇（街道）</t>
        </is>
      </c>
      <c r="V61" s="151" t="inlineStr">
        <is>
          <t>是</t>
        </is>
      </c>
      <c r="W61" s="189" t="n">
        <v>46023</v>
      </c>
      <c r="X61" s="189" t="n">
        <v>46357</v>
      </c>
      <c r="Y61" s="656" t="inlineStr">
        <is>
          <t>带动脱贫人口增收需要</t>
        </is>
      </c>
    </row>
    <row r="62" ht="72" customHeight="1" s="1">
      <c r="A62" s="150" t="n">
        <v>55</v>
      </c>
      <c r="B62" s="646" t="inlineStr">
        <is>
          <t>就业项目</t>
        </is>
      </c>
      <c r="C62" s="646" t="inlineStr">
        <is>
          <t>公益性岗位</t>
        </is>
      </c>
      <c r="D62" s="646" t="inlineStr">
        <is>
          <t>公益性岗位</t>
        </is>
      </c>
      <c r="E62" s="646" t="inlineStr">
        <is>
          <t>麒麟区2026年乡村公益性岗位</t>
        </is>
      </c>
      <c r="F62" s="646" t="inlineStr">
        <is>
          <t>麒麟区7个镇（街道）</t>
        </is>
      </c>
      <c r="G62" s="646" t="inlineStr">
        <is>
          <t>麒麟区7个镇（街道）</t>
        </is>
      </c>
      <c r="H62" s="646" t="inlineStr">
        <is>
          <t>新建</t>
        </is>
      </c>
      <c r="I62" s="656" t="inlineStr">
        <is>
          <t>安排的区级公益性岗位外无法安排的弱劳力或半劳力人员的公益性岗位，增加其家庭收入。</t>
        </is>
      </c>
      <c r="J62" s="151" t="n">
        <v>10</v>
      </c>
      <c r="K62" s="151" t="n">
        <v>10</v>
      </c>
      <c r="L62" s="151" t="n"/>
      <c r="M62" s="151" t="n"/>
      <c r="N62" s="656" t="inlineStr">
        <is>
          <t>通过安排除人社局安排的区级公益性岗位外无法安排的弱劳力或半劳力人员的公益性岗位，解决400人的就近务工人员的收入，促进脱贫人口和监测对象家庭收入增长。</t>
        </is>
      </c>
      <c r="O62" s="656" t="n"/>
      <c r="P62" s="657" t="n">
        <v>400</v>
      </c>
      <c r="Q62" s="646" t="inlineStr">
        <is>
          <t>否</t>
        </is>
      </c>
      <c r="R62" s="646" t="inlineStr">
        <is>
          <t>否</t>
        </is>
      </c>
      <c r="S62" s="646" t="inlineStr">
        <is>
          <t>否</t>
        </is>
      </c>
      <c r="T62" s="646" t="inlineStr">
        <is>
          <t>区人社局</t>
        </is>
      </c>
      <c r="U62" s="646" t="inlineStr">
        <is>
          <t>麒麟区7个镇（街道）</t>
        </is>
      </c>
      <c r="V62" s="151" t="inlineStr">
        <is>
          <t>是</t>
        </is>
      </c>
      <c r="W62" s="189" t="n">
        <v>46023</v>
      </c>
      <c r="X62" s="189" t="n">
        <v>46357</v>
      </c>
      <c r="Y62" s="656" t="inlineStr">
        <is>
          <t>带动脱贫人口增收需要</t>
        </is>
      </c>
    </row>
    <row r="63" ht="15.75" customHeight="1" s="1">
      <c r="A63" s="154" t="inlineStr">
        <is>
          <t>三、乡村建设行动项目小计</t>
        </is>
      </c>
      <c r="B63" s="7" t="n"/>
      <c r="C63" s="7" t="n"/>
      <c r="D63" s="7" t="n"/>
      <c r="E63" s="7" t="n"/>
      <c r="F63" s="7" t="n"/>
      <c r="G63" s="7" t="n"/>
      <c r="H63" s="7" t="n"/>
      <c r="I63" s="22" t="n"/>
      <c r="J63" s="151">
        <f>SUM(J64:J133)</f>
        <v/>
      </c>
      <c r="K63" s="151">
        <f>SUM(K64:K133)</f>
        <v/>
      </c>
      <c r="L63" s="151">
        <f>SUM(L64:L133)</f>
        <v/>
      </c>
      <c r="M63" s="151">
        <f>SUM(M64:M133)</f>
        <v/>
      </c>
      <c r="N63" s="658" t="n"/>
      <c r="O63" s="659" t="n"/>
      <c r="P63" s="660" t="n"/>
      <c r="Q63" s="661" t="n"/>
      <c r="R63" s="661" t="n"/>
      <c r="S63" s="661" t="n"/>
      <c r="T63" s="662" t="n"/>
      <c r="U63" s="662" t="n"/>
      <c r="V63" s="151" t="n"/>
      <c r="W63" s="189" t="n">
        <v>46023</v>
      </c>
      <c r="X63" s="189" t="n">
        <v>46357</v>
      </c>
      <c r="Y63" s="663" t="n"/>
    </row>
    <row r="64" ht="108" customHeight="1" s="1">
      <c r="A64" s="151" t="n">
        <v>56</v>
      </c>
      <c r="B64" s="151" t="inlineStr">
        <is>
          <t>乡村建设行动</t>
        </is>
      </c>
      <c r="C64" s="151" t="inlineStr">
        <is>
          <t>人居环境整治</t>
        </is>
      </c>
      <c r="D64" s="151" t="inlineStr">
        <is>
          <t>农村污水治理</t>
        </is>
      </c>
      <c r="E64" s="151" t="inlineStr">
        <is>
          <t>东山镇恩洪村委会煤炭坡污水治理工程建设</t>
        </is>
      </c>
      <c r="F64" s="151" t="inlineStr">
        <is>
          <t>东山镇</t>
        </is>
      </c>
      <c r="G64" s="151" t="inlineStr">
        <is>
          <t>恩洪村委会</t>
        </is>
      </c>
      <c r="H64" s="151" t="inlineStr">
        <is>
          <t>新建</t>
        </is>
      </c>
      <c r="I64" s="162" t="inlineStr">
        <is>
          <t>1.铺设PE300管网2250米，管网单价130元/米，造价29.25万元；
2.新建沉井26个，沉井480元/个，造价1.25万元；
3.硬化路面破碎及运输80元/m³，造价4.22万元；
4.新建污水收集池8.8万元，总价43.52万元。</t>
        </is>
      </c>
      <c r="J64" s="643">
        <f>K64+L64+M64</f>
        <v/>
      </c>
      <c r="K64" s="643" t="n">
        <v>0</v>
      </c>
      <c r="L64" s="643" t="n">
        <v>43.52</v>
      </c>
      <c r="M64" s="643" t="n">
        <v>0</v>
      </c>
      <c r="N64" s="162" t="inlineStr">
        <is>
          <t>通过实施该项目，改善群众生活居住条件，解决群众生活污水到处流淌，让群众居住环境更加美好。项目覆盖受益群众173户789人，其中脱贫户10户41人。</t>
        </is>
      </c>
      <c r="O64" s="162" t="inlineStr">
        <is>
          <t>改善人居环境，提升居民生活幸福感</t>
        </is>
      </c>
      <c r="P64" s="151" t="n">
        <v>789</v>
      </c>
      <c r="Q64" s="151" t="inlineStr">
        <is>
          <t>否</t>
        </is>
      </c>
      <c r="R64" s="151" t="inlineStr">
        <is>
          <t>否</t>
        </is>
      </c>
      <c r="S64" s="151" t="inlineStr">
        <is>
          <t>否</t>
        </is>
      </c>
      <c r="T64" s="151" t="inlineStr">
        <is>
          <t>市生态环境局麒麟分局</t>
        </is>
      </c>
      <c r="U64" s="151" t="inlineStr">
        <is>
          <t>东山镇恩洪村委会</t>
        </is>
      </c>
      <c r="V64" s="151" t="inlineStr">
        <is>
          <t>是</t>
        </is>
      </c>
      <c r="W64" s="189" t="n">
        <v>46023</v>
      </c>
      <c r="X64" s="189" t="n">
        <v>46357</v>
      </c>
      <c r="Y64" s="162" t="n"/>
    </row>
    <row r="65" ht="180" customHeight="1" s="1">
      <c r="A65" s="151" t="n">
        <v>57</v>
      </c>
      <c r="B65" s="151" t="inlineStr">
        <is>
          <t>乡村建设行动</t>
        </is>
      </c>
      <c r="C65" s="151" t="inlineStr">
        <is>
          <t>农村基础设施_含产业配套基础设施</t>
        </is>
      </c>
      <c r="D65" s="151" t="inlineStr">
        <is>
          <t>农村道路建设（通村路、通户路、小型桥梁等）</t>
        </is>
      </c>
      <c r="E65" s="151" t="inlineStr">
        <is>
          <t>东山镇格尼至下以色人居环境提升项目</t>
        </is>
      </c>
      <c r="F65" s="151" t="inlineStr">
        <is>
          <t>东山镇</t>
        </is>
      </c>
      <c r="G65" s="151" t="inlineStr">
        <is>
          <t>撒基格村委会</t>
        </is>
      </c>
      <c r="H65" s="151" t="inlineStr">
        <is>
          <t>新建</t>
        </is>
      </c>
      <c r="I65" s="162" t="inlineStr">
        <is>
          <t>1、挖土方（含路基找平）536m³，单价9.28元/m³，预计投资4974.08元。
2、填方路基（碎石土）土夹石78m³，单价48元/m³，预计投资3744元。
3、25cm厚c30混凝土面层（商品混凝土）650 m³，单价430元/m³，预计投资279500元。
4、挡墙（长30m,高1.2m,宽80cm）28.8 m³，单价280/m³，预计投资8064元。
5、钢筋混凝土圆管涵φ400mm，长8m，单价210元/m，预计投资1680元。</t>
        </is>
      </c>
      <c r="J65" s="643">
        <f>K65+L65+M65</f>
        <v/>
      </c>
      <c r="K65" s="643" t="n">
        <v>29</v>
      </c>
      <c r="L65" s="643" t="n">
        <v>0</v>
      </c>
      <c r="M65" s="643" t="n">
        <v>0</v>
      </c>
      <c r="N65" s="162" t="inlineStr">
        <is>
          <t>通过项目实施，有效解决撒基格村委会格尼和下以色村两个村小组村民出行难的问题，促进两个村小组剩余劳动力有效交换和劳动力人口输入、输出，加大农产品的流通，推动区域经济发展，助力乡村振兴。</t>
        </is>
      </c>
      <c r="O65" s="162" t="inlineStr">
        <is>
          <t>改善人居环境，提升居民生活幸福感</t>
        </is>
      </c>
      <c r="P65" s="151" t="n">
        <v>1820</v>
      </c>
      <c r="Q65" s="151" t="inlineStr">
        <is>
          <t>否</t>
        </is>
      </c>
      <c r="R65" s="151" t="inlineStr">
        <is>
          <t>否</t>
        </is>
      </c>
      <c r="S65" s="151" t="inlineStr">
        <is>
          <t>否</t>
        </is>
      </c>
      <c r="T65" s="151" t="inlineStr">
        <is>
          <t>区交通运输局</t>
        </is>
      </c>
      <c r="U65" s="151" t="inlineStr">
        <is>
          <t>撒基格村委会</t>
        </is>
      </c>
      <c r="V65" s="151" t="inlineStr">
        <is>
          <t>是</t>
        </is>
      </c>
      <c r="W65" s="189" t="n">
        <v>46023</v>
      </c>
      <c r="X65" s="189" t="n">
        <v>46357</v>
      </c>
      <c r="Y65" s="162" t="n"/>
    </row>
    <row r="66" ht="72" customHeight="1" s="1">
      <c r="A66" s="151" t="n">
        <v>58</v>
      </c>
      <c r="B66" s="151" t="inlineStr">
        <is>
          <t>乡村建设行动</t>
        </is>
      </c>
      <c r="C66" s="151" t="inlineStr">
        <is>
          <t>农村基础设施_含产业配套基础设施</t>
        </is>
      </c>
      <c r="D66" s="151" t="inlineStr">
        <is>
          <t>农村道路建设（通村路、通户路、小型桥梁等）</t>
        </is>
      </c>
      <c r="E66" s="151" t="inlineStr">
        <is>
          <t>东山镇独木俄勒新村至蔬菜大棚基地</t>
        </is>
      </c>
      <c r="F66" s="151" t="inlineStr">
        <is>
          <t>东山镇</t>
        </is>
      </c>
      <c r="G66" s="151" t="inlineStr">
        <is>
          <t>独木村委会</t>
        </is>
      </c>
      <c r="H66" s="151" t="inlineStr">
        <is>
          <t>新建</t>
        </is>
      </c>
      <c r="I66" s="162" t="inlineStr">
        <is>
          <t>1、俄勒新村至蔬菜大棚基地段道路硬化，全长2000米，宽4.0米。2、计划在该路段进行道路硬化，长2000米、宽4.0米、用混凝土浇筑厚20公分，计划投资：810000.00元。</t>
        </is>
      </c>
      <c r="J66" s="151" t="n">
        <v>20</v>
      </c>
      <c r="K66" s="151" t="n">
        <v>0</v>
      </c>
      <c r="L66" s="151" t="n">
        <v>20</v>
      </c>
      <c r="M66" s="151" t="n">
        <v>0</v>
      </c>
      <c r="N66" s="162" t="inlineStr">
        <is>
          <t>通过实施该项目建设工程，能有效地解决俄勒村小组600余亩土地种植交通不便难题；还能助力俄勒蔬菜大棚基地道路交通方便之力。</t>
        </is>
      </c>
      <c r="O66" s="162" t="inlineStr">
        <is>
          <t>通过项目实施，有效带动村民发展农业；增加村民收入。</t>
        </is>
      </c>
      <c r="P66" s="150" t="n">
        <v>626</v>
      </c>
      <c r="Q66" s="151" t="inlineStr">
        <is>
          <t>否</t>
        </is>
      </c>
      <c r="R66" s="151" t="inlineStr">
        <is>
          <t>否</t>
        </is>
      </c>
      <c r="S66" s="151" t="inlineStr">
        <is>
          <t>否</t>
        </is>
      </c>
      <c r="T66" s="151" t="inlineStr">
        <is>
          <t>区交通运输局</t>
        </is>
      </c>
      <c r="U66" s="151" t="inlineStr">
        <is>
          <t>独木村委会</t>
        </is>
      </c>
      <c r="V66" s="151" t="inlineStr">
        <is>
          <t>是</t>
        </is>
      </c>
      <c r="W66" s="190" t="n">
        <v>46023</v>
      </c>
      <c r="X66" s="190" t="n">
        <v>46357</v>
      </c>
      <c r="Y66" s="162" t="n"/>
    </row>
    <row r="67" ht="60" customHeight="1" s="1">
      <c r="A67" s="151" t="n">
        <v>59</v>
      </c>
      <c r="B67" s="151" t="inlineStr">
        <is>
          <t>乡村建设行动</t>
        </is>
      </c>
      <c r="C67" s="151" t="inlineStr">
        <is>
          <t>农村基础设施_含产业配套基础设施</t>
        </is>
      </c>
      <c r="D67" s="151" t="inlineStr">
        <is>
          <t>农村道路建设（通村路、通户路、小型桥梁等）</t>
        </is>
      </c>
      <c r="E67" s="151" t="inlineStr">
        <is>
          <t>东山镇新村社区清水沟居民小组人居环境提升项目</t>
        </is>
      </c>
      <c r="F67" s="151" t="inlineStr">
        <is>
          <t>东山镇</t>
        </is>
      </c>
      <c r="G67" s="151" t="inlineStr">
        <is>
          <t>新村社区</t>
        </is>
      </c>
      <c r="H67" s="151" t="inlineStr">
        <is>
          <t>新建</t>
        </is>
      </c>
      <c r="I67" s="162" t="inlineStr">
        <is>
          <t>村内主道路硬化：牌坊口至二号井单身宿舍长820米，均宽5米；坡头村路口至吴吉有户长410米，均宽4米。</t>
        </is>
      </c>
      <c r="J67" s="643">
        <f>K67+L67+M67</f>
        <v/>
      </c>
      <c r="K67" s="643" t="n">
        <v>22</v>
      </c>
      <c r="L67" s="643" t="n">
        <v>0</v>
      </c>
      <c r="M67" s="643" t="n">
        <v>0</v>
      </c>
      <c r="N67" s="162" t="inlineStr">
        <is>
          <t>通过实施该项目，改变村内道路烂、凸凹不平的现状，消除交通隐患，方便群众出行，提升村容村貌及人居环境。</t>
        </is>
      </c>
      <c r="O67" s="162" t="inlineStr">
        <is>
          <t>改善人居环境，提升居民生活幸福感</t>
        </is>
      </c>
      <c r="P67" s="151" t="n">
        <v>1023</v>
      </c>
      <c r="Q67" s="151" t="inlineStr">
        <is>
          <t>否</t>
        </is>
      </c>
      <c r="R67" s="151" t="inlineStr">
        <is>
          <t>否</t>
        </is>
      </c>
      <c r="S67" s="151" t="inlineStr">
        <is>
          <t>否</t>
        </is>
      </c>
      <c r="T67" s="151" t="inlineStr">
        <is>
          <t>区交通运输局</t>
        </is>
      </c>
      <c r="U67" s="151" t="inlineStr">
        <is>
          <t>新村社区</t>
        </is>
      </c>
      <c r="V67" s="151" t="inlineStr">
        <is>
          <t>是</t>
        </is>
      </c>
      <c r="W67" s="189" t="n">
        <v>46023</v>
      </c>
      <c r="X67" s="189" t="n">
        <v>46357</v>
      </c>
      <c r="Y67" s="162" t="n"/>
    </row>
    <row r="68" ht="216" customHeight="1" s="1">
      <c r="A68" s="151" t="n">
        <v>60</v>
      </c>
      <c r="B68" s="151" t="inlineStr">
        <is>
          <t>乡村建设行动</t>
        </is>
      </c>
      <c r="C68" s="151" t="inlineStr">
        <is>
          <t>农村基础设施_含产业配套基础设施</t>
        </is>
      </c>
      <c r="D68" s="151" t="inlineStr">
        <is>
          <t>农村道路建设（通村路、通户路、小型桥梁等）</t>
        </is>
      </c>
      <c r="E68" s="151" t="inlineStr">
        <is>
          <t>东山镇转长河村委会沙戈寨至发白人居环境提升项目</t>
        </is>
      </c>
      <c r="F68" s="151" t="inlineStr">
        <is>
          <t>东山镇</t>
        </is>
      </c>
      <c r="G68" s="151" t="inlineStr">
        <is>
          <t>转长河村委会</t>
        </is>
      </c>
      <c r="H68" s="151" t="inlineStr">
        <is>
          <t>新建</t>
        </is>
      </c>
      <c r="I68" s="162" t="inlineStr">
        <is>
          <t>1、挖土方（含路基找平）536m³，单价9.28元/m³，预计投资4974.08元。
2、填方路基（碎石土）土夹石78m³，单价48元/m³，预计投资3744元。
3、级配碎石基层15cm厚390m³，单价145元/m³，预计投资56550元。
4、25cm厚c30混凝土面层（商品混凝土）650 m³，单价420元/m³，预计投资273000元。
5、挡墙（长30m,高1.2m,宽80cm）28.8 m³，单价280/m³，预计投资8064元。
6、钢筋混凝土圆管涵φ400mm，长8m，单价210元/m，预计投资1680元。</t>
        </is>
      </c>
      <c r="J68" s="643">
        <f>K68+L68+M68</f>
        <v/>
      </c>
      <c r="K68" s="643" t="n">
        <v>34.8</v>
      </c>
      <c r="L68" s="643" t="n">
        <v>0</v>
      </c>
      <c r="M68" s="643" t="n">
        <v>0</v>
      </c>
      <c r="N68" s="162" t="inlineStr">
        <is>
          <t>通过项目实施，有效解决转长河村委会发白村和沙戈寨村两个村小组村民出行难的问题，促进两个村小组剩余劳动力有效交换和劳动力人口输入、输出，加大农产品的流通，推动区域经济发展，助力乡村振兴。</t>
        </is>
      </c>
      <c r="O68" s="162" t="inlineStr">
        <is>
          <t>改善人居环境，提升居民生活幸福感</t>
        </is>
      </c>
      <c r="P68" s="151" t="n">
        <v>718</v>
      </c>
      <c r="Q68" s="151" t="inlineStr">
        <is>
          <t>否</t>
        </is>
      </c>
      <c r="R68" s="151" t="inlineStr">
        <is>
          <t>否</t>
        </is>
      </c>
      <c r="S68" s="151" t="inlineStr">
        <is>
          <t>否</t>
        </is>
      </c>
      <c r="T68" s="151" t="inlineStr">
        <is>
          <t>区交通运输局</t>
        </is>
      </c>
      <c r="U68" s="151" t="inlineStr">
        <is>
          <t>转长河村委会</t>
        </is>
      </c>
      <c r="V68" s="151" t="inlineStr">
        <is>
          <t>是</t>
        </is>
      </c>
      <c r="W68" s="189" t="n">
        <v>46023</v>
      </c>
      <c r="X68" s="189" t="n">
        <v>46357</v>
      </c>
      <c r="Y68" s="162" t="n"/>
    </row>
    <row r="69" ht="312" customHeight="1" s="1">
      <c r="A69" s="151" t="n">
        <v>61</v>
      </c>
      <c r="B69" s="151" t="inlineStr">
        <is>
          <t>乡村建设行动</t>
        </is>
      </c>
      <c r="C69" s="151" t="inlineStr">
        <is>
          <t>基础设施建设</t>
        </is>
      </c>
      <c r="D69" s="151" t="inlineStr">
        <is>
          <t>道路、排污管网等</t>
        </is>
      </c>
      <c r="E69" s="151" t="inlineStr">
        <is>
          <t>麒麟区东山镇恩洪村委会必则村民小组民族村寨旅游提升项目</t>
        </is>
      </c>
      <c r="F69" s="151" t="inlineStr">
        <is>
          <t>东山镇</t>
        </is>
      </c>
      <c r="G69" s="151" t="inlineStr">
        <is>
          <t>恩洪村</t>
        </is>
      </c>
      <c r="H69" s="151" t="inlineStr">
        <is>
          <t>新建</t>
        </is>
      </c>
      <c r="I69" s="162" t="inlineStr">
        <is>
          <t>投资30.34万元，在恩洪村委会必则村小组实施民族村旅游提升项目。
1.建设60立方米砖砌三格化粪池1个，单价为1050元每立方米，总价为6.3万元；
2.道路混凝土切缝挖沟250米，单价为47元每米，总价为1.175万元；
3.管沟混凝土恢复250米，单价为26元每米，总价为0.65万元；
4.PE160排污管安装470米单价25元/米，总价为1.175万；
5.PE125管安装150米，单价为101元每米，总价为1.515万元；
6.PE110管安装210米，单价为88元每米，总价为1.848万元；
7.PVC塑料管D110安装830米，单价为47元每米，总价为3.901万元；
8.砌筑、建重型井盖12座，每座1150元，总价为1.38万元；
9.砌挡土墙250立方米，每立方米280元，总价为7万元；
10.路面硬化720平方米，每平方米75元，总价为5.4万元；</t>
        </is>
      </c>
      <c r="J69" s="643">
        <f>K69+L69+M69</f>
        <v/>
      </c>
      <c r="K69" s="643" t="n">
        <v>30</v>
      </c>
      <c r="L69" s="643" t="n"/>
      <c r="M69" s="643" t="n">
        <v>0</v>
      </c>
      <c r="N69" s="162" t="inlineStr">
        <is>
          <t>改善农村污水治理，让村庄更加干净，提升旅游环境。</t>
        </is>
      </c>
      <c r="O69" s="162" t="inlineStr">
        <is>
          <t>项目建成后，片区旅居环境将得到巨大提升，有效助力片区各族居民从事乡村旅游事业</t>
        </is>
      </c>
      <c r="P69" s="151" t="n">
        <v>579</v>
      </c>
      <c r="Q69" s="151" t="inlineStr">
        <is>
          <t>否</t>
        </is>
      </c>
      <c r="R69" s="151" t="inlineStr">
        <is>
          <t>否</t>
        </is>
      </c>
      <c r="S69" s="151" t="inlineStr">
        <is>
          <t>否</t>
        </is>
      </c>
      <c r="T69" s="151" t="inlineStr">
        <is>
          <t>区民宗局</t>
        </is>
      </c>
      <c r="U69" s="151" t="inlineStr">
        <is>
          <t>东山镇恩洪村</t>
        </is>
      </c>
      <c r="V69" s="151" t="inlineStr">
        <is>
          <t>是</t>
        </is>
      </c>
      <c r="W69" s="189" t="n">
        <v>46023</v>
      </c>
      <c r="X69" s="189" t="n">
        <v>46357</v>
      </c>
      <c r="Y69" s="162" t="n"/>
    </row>
    <row r="70" ht="60" customHeight="1" s="1">
      <c r="A70" s="151" t="n">
        <v>62</v>
      </c>
      <c r="B70" s="151" t="inlineStr">
        <is>
          <t>乡村建设行动</t>
        </is>
      </c>
      <c r="C70" s="151" t="inlineStr">
        <is>
          <t>农村基础设施_含产业配套基础设施</t>
        </is>
      </c>
      <c r="D70" s="151" t="inlineStr">
        <is>
          <t>农村道路建设（通村路、通户路、小型桥梁等）</t>
        </is>
      </c>
      <c r="E70" s="151" t="inlineStr">
        <is>
          <t>卑舍村委会塘塘子新村人居环境提升项目</t>
        </is>
      </c>
      <c r="F70" s="151" t="inlineStr">
        <is>
          <t>东山镇</t>
        </is>
      </c>
      <c r="G70" s="151" t="inlineStr">
        <is>
          <t>卑舍村委会</t>
        </is>
      </c>
      <c r="H70" s="151" t="inlineStr">
        <is>
          <t>新建</t>
        </is>
      </c>
      <c r="I70" s="162" t="inlineStr">
        <is>
          <t>硬化道路长800米，宽4米，厚25厘米。</t>
        </is>
      </c>
      <c r="J70" s="643">
        <f>K70+L70+M70</f>
        <v/>
      </c>
      <c r="K70" s="643" t="n">
        <v>20</v>
      </c>
      <c r="L70" s="643" t="n">
        <v>0</v>
      </c>
      <c r="M70" s="643" t="n">
        <v>0</v>
      </c>
      <c r="N70" s="162" t="inlineStr">
        <is>
          <t>通过实施该项目，可以降低生产成本，增加农业效益，改善农业生产基础设施</t>
        </is>
      </c>
      <c r="O70" s="162" t="inlineStr">
        <is>
          <t>改善人居环境，提升居民生活幸福感</t>
        </is>
      </c>
      <c r="P70" s="151" t="n">
        <v>1256</v>
      </c>
      <c r="Q70" s="151" t="inlineStr">
        <is>
          <t>否</t>
        </is>
      </c>
      <c r="R70" s="151" t="inlineStr">
        <is>
          <t>否</t>
        </is>
      </c>
      <c r="S70" s="151" t="inlineStr">
        <is>
          <t>否</t>
        </is>
      </c>
      <c r="T70" s="151" t="inlineStr">
        <is>
          <t>区交通运输局</t>
        </is>
      </c>
      <c r="U70" s="151" t="inlineStr">
        <is>
          <t>卑舍村委会</t>
        </is>
      </c>
      <c r="V70" s="151" t="inlineStr">
        <is>
          <t>是</t>
        </is>
      </c>
      <c r="W70" s="189" t="n">
        <v>46023</v>
      </c>
      <c r="X70" s="189" t="n">
        <v>46357</v>
      </c>
      <c r="Y70" s="162" t="n"/>
    </row>
    <row r="71" ht="72" customHeight="1" s="1">
      <c r="A71" s="151" t="n">
        <v>63</v>
      </c>
      <c r="B71" s="151" t="inlineStr">
        <is>
          <t>乡村建设行动</t>
        </is>
      </c>
      <c r="C71" s="151" t="inlineStr">
        <is>
          <t>农村基础设施_含产业配套基础设施</t>
        </is>
      </c>
      <c r="D71" s="151" t="inlineStr">
        <is>
          <t>产业路、资源路、旅游路建设</t>
        </is>
      </c>
      <c r="E71" s="151" t="inlineStr">
        <is>
          <t>卑舍村委会新发村岔路口至阿石堵村农业生产道路修建项目</t>
        </is>
      </c>
      <c r="F71" s="151" t="inlineStr">
        <is>
          <t>东山镇</t>
        </is>
      </c>
      <c r="G71" s="151" t="inlineStr">
        <is>
          <t>卑舍村委会</t>
        </is>
      </c>
      <c r="H71" s="151" t="inlineStr">
        <is>
          <t>新建</t>
        </is>
      </c>
      <c r="I71" s="162" t="inlineStr">
        <is>
          <t>修建产业道路全长4000米，宽3米，修建600m³毛石砌筑挡土墙。</t>
        </is>
      </c>
      <c r="J71" s="643">
        <f>K71+L71+M71</f>
        <v/>
      </c>
      <c r="K71" s="643" t="n">
        <v>20</v>
      </c>
      <c r="L71" s="643" t="n">
        <v>0</v>
      </c>
      <c r="M71" s="643" t="n">
        <v>0</v>
      </c>
      <c r="N71" s="162" t="inlineStr">
        <is>
          <t>通过实施该项目，可以降低生产成本，增加农业效益，改善农业生产基础设施</t>
        </is>
      </c>
      <c r="O71" s="162" t="inlineStr">
        <is>
          <t>改善人居环境，提升居民生活幸福感</t>
        </is>
      </c>
      <c r="P71" s="151" t="n">
        <v>1320</v>
      </c>
      <c r="Q71" s="151" t="inlineStr">
        <is>
          <t>否</t>
        </is>
      </c>
      <c r="R71" s="151" t="inlineStr">
        <is>
          <t>否</t>
        </is>
      </c>
      <c r="S71" s="151" t="inlineStr">
        <is>
          <t>否</t>
        </is>
      </c>
      <c r="T71" s="151" t="inlineStr">
        <is>
          <t>区交通运输局</t>
        </is>
      </c>
      <c r="U71" s="151" t="inlineStr">
        <is>
          <t>卑舍村委会</t>
        </is>
      </c>
      <c r="V71" s="151" t="inlineStr">
        <is>
          <t>是</t>
        </is>
      </c>
      <c r="W71" s="189" t="n">
        <v>46023</v>
      </c>
      <c r="X71" s="189" t="n">
        <v>46357</v>
      </c>
      <c r="Y71" s="162" t="n"/>
    </row>
    <row r="72" ht="72" customHeight="1" s="1">
      <c r="A72" s="151" t="n">
        <v>64</v>
      </c>
      <c r="B72" s="151" t="inlineStr">
        <is>
          <t>乡村建设行动</t>
        </is>
      </c>
      <c r="C72" s="151" t="inlineStr">
        <is>
          <t>农村基础设施_含产业配套基础设施</t>
        </is>
      </c>
      <c r="D72" s="151" t="inlineStr">
        <is>
          <t>农村道路建设（通村路、通户路、小型桥梁等）</t>
        </is>
      </c>
      <c r="E72" s="151" t="inlineStr">
        <is>
          <t>团结村委会王家营村小组人居环境提升项目</t>
        </is>
      </c>
      <c r="F72" s="151" t="inlineStr">
        <is>
          <t>茨营镇</t>
        </is>
      </c>
      <c r="G72" s="151" t="inlineStr">
        <is>
          <t>团结村委会</t>
        </is>
      </c>
      <c r="H72" s="151" t="inlineStr">
        <is>
          <t>改扩建</t>
        </is>
      </c>
      <c r="I72" s="162" t="inlineStr">
        <is>
          <t>针对王家营村庄排水隐患，完善东沟建设2800米，宽（沟底1.3米，口面1.5米）浆砌石老渠道2800米，淤泥开挖1500余方、M10砂浆抹面、C25砼海底防渗处理。计划投入资金30万元。</t>
        </is>
      </c>
      <c r="J72" s="643" t="n">
        <v>40</v>
      </c>
      <c r="K72" s="643" t="n">
        <v>30</v>
      </c>
      <c r="L72" s="643" t="n">
        <v>0</v>
      </c>
      <c r="M72" s="643" t="n">
        <v>10</v>
      </c>
      <c r="N72" s="162" t="inlineStr">
        <is>
          <t>通过完善该项目建设，能够有效解决沿途汛期灾害隐患，保证村内居民安全，且对沿途企业起到重要作用，能够带动产业效益，有效解决江、王营产业发展的制约因素。项目建成后受益1698人</t>
        </is>
      </c>
      <c r="O72" s="151" t="inlineStr">
        <is>
          <t>/</t>
        </is>
      </c>
      <c r="P72" s="151" t="n">
        <v>1698</v>
      </c>
      <c r="Q72" s="151" t="inlineStr">
        <is>
          <t xml:space="preserve">否 </t>
        </is>
      </c>
      <c r="R72" s="151" t="inlineStr">
        <is>
          <t xml:space="preserve">否 </t>
        </is>
      </c>
      <c r="S72" s="151" t="inlineStr">
        <is>
          <t xml:space="preserve">否 </t>
        </is>
      </c>
      <c r="T72" s="151" t="inlineStr">
        <is>
          <t>区交通局</t>
        </is>
      </c>
      <c r="U72" s="151" t="inlineStr">
        <is>
          <t>团结村委会</t>
        </is>
      </c>
      <c r="V72" s="151" t="inlineStr">
        <is>
          <t>是</t>
        </is>
      </c>
      <c r="W72" s="189" t="n">
        <v>46023</v>
      </c>
      <c r="X72" s="189" t="n">
        <v>46357</v>
      </c>
      <c r="Y72" s="151" t="n"/>
    </row>
    <row r="73" ht="72" customHeight="1" s="1">
      <c r="A73" s="151" t="n">
        <v>65</v>
      </c>
      <c r="B73" s="151" t="inlineStr">
        <is>
          <t>乡村建设行动</t>
        </is>
      </c>
      <c r="C73" s="151" t="inlineStr">
        <is>
          <t>农村基础设施_含产业配套基础设施</t>
        </is>
      </c>
      <c r="D73" s="151" t="inlineStr">
        <is>
          <t>农村道路建设（通村路、通户路、小型桥梁等）</t>
        </is>
      </c>
      <c r="E73" s="151" t="inlineStr">
        <is>
          <t>麒麟区茨营镇杨家村委会瓦窑小组人居环境提升项目</t>
        </is>
      </c>
      <c r="F73" s="151" t="inlineStr">
        <is>
          <t>茨营镇</t>
        </is>
      </c>
      <c r="G73" s="151" t="inlineStr">
        <is>
          <t>杨家村委会</t>
        </is>
      </c>
      <c r="H73" s="151" t="inlineStr">
        <is>
          <t>新建</t>
        </is>
      </c>
      <c r="I73" s="162" t="inlineStr">
        <is>
          <t>小松梁子至余贵全户入户路硬化，C25混凝土硬化长400米，宽3.5米，厚0.18米，计划投入资金14万元。</t>
        </is>
      </c>
      <c r="J73" s="643">
        <f>K73+L73+M73</f>
        <v/>
      </c>
      <c r="K73" s="643" t="n">
        <v>0</v>
      </c>
      <c r="L73" s="643" t="n">
        <v>14</v>
      </c>
      <c r="M73" s="643" t="n">
        <v>0</v>
      </c>
      <c r="N73" s="162" t="inlineStr">
        <is>
          <t>弥补杨家村委会通村道路基础设施建设短板，为村民走户串乡，提高生产效率铺路，也是为了让村民走向更富，村庄走向更美，乡村建设走向更好打下坚实基础，项目建成后受益5户20人</t>
        </is>
      </c>
      <c r="O73" s="151" t="inlineStr">
        <is>
          <t>/</t>
        </is>
      </c>
      <c r="P73" s="151" t="n">
        <v>20</v>
      </c>
      <c r="Q73" s="151" t="inlineStr">
        <is>
          <t>否</t>
        </is>
      </c>
      <c r="R73" s="151" t="inlineStr">
        <is>
          <t>否</t>
        </is>
      </c>
      <c r="S73" s="151" t="inlineStr">
        <is>
          <t>否</t>
        </is>
      </c>
      <c r="T73" s="151" t="inlineStr">
        <is>
          <t>区水务局</t>
        </is>
      </c>
      <c r="U73" s="151" t="inlineStr">
        <is>
          <t>杨家村委会</t>
        </is>
      </c>
      <c r="V73" s="151" t="inlineStr">
        <is>
          <t>是</t>
        </is>
      </c>
      <c r="W73" s="189" t="n">
        <v>46023</v>
      </c>
      <c r="X73" s="189" t="n">
        <v>46357</v>
      </c>
      <c r="Y73" s="154" t="n"/>
    </row>
    <row r="74" ht="204" customHeight="1" s="1">
      <c r="A74" s="151" t="n">
        <v>66</v>
      </c>
      <c r="B74" s="151" t="inlineStr">
        <is>
          <t>乡村建设行动</t>
        </is>
      </c>
      <c r="C74" s="151" t="inlineStr">
        <is>
          <t>农村基础设施_含产业配套基础设施</t>
        </is>
      </c>
      <c r="D74" s="151" t="inlineStr">
        <is>
          <t>农村道路建设（通村路、通户路、小型桥梁等）</t>
        </is>
      </c>
      <c r="E74" s="151" t="inlineStr">
        <is>
          <t>奤整公路及整寨村人居环境提升项目</t>
        </is>
      </c>
      <c r="F74" s="151" t="inlineStr">
        <is>
          <t>茨营镇</t>
        </is>
      </c>
      <c r="G74" s="151" t="inlineStr">
        <is>
          <t>整寨村委会</t>
        </is>
      </c>
      <c r="H74" s="151" t="inlineStr">
        <is>
          <t>新建</t>
        </is>
      </c>
      <c r="I74" s="162" t="inlineStr">
        <is>
          <t>1.奤整公路维修硬化长180米，宽5米，厚0.2米，需混凝土180立方米，单价460元/立方米预计投入8.28万元；
2.整寨村小组村内道路维修长200米，宽5米，厚0.2米，需混凝土200立方米，单价460元/立方米预计投入9.2万元；
3.油房村小组村内道路维修长150米，宽5米，厚0.2米，需混凝土150立方米，单价460元/立方米预计投入6.9万元；
4.斜坡村小组村内道路维修长450米，宽5米，厚0.2米，需混凝土450立方米，单价460元/立方米预计投入20.7万元；合计预计投入。</t>
        </is>
      </c>
      <c r="J74" s="643">
        <f>K74+L74+M74</f>
        <v/>
      </c>
      <c r="K74" s="643" t="n">
        <v>0</v>
      </c>
      <c r="L74" s="643" t="n">
        <v>45.08</v>
      </c>
      <c r="M74" s="643" t="n">
        <v>0</v>
      </c>
      <c r="N74" s="162" t="inlineStr">
        <is>
          <t>弥补整寨村委会通村道路基础设施建设短板，为村民走户串乡，提高生产效率铺路，也是为了让村民走向更富，村庄走向更美，乡村建设走向更好打下坚实基础，其中涉及，项目覆盖受益群众1239户4357余人，其中脱贫户54户202人，监测对象12户39人。</t>
        </is>
      </c>
      <c r="O74" s="151" t="inlineStr">
        <is>
          <t>/</t>
        </is>
      </c>
      <c r="P74" s="151" t="n">
        <v>4357</v>
      </c>
      <c r="Q74" s="151" t="inlineStr">
        <is>
          <t>否</t>
        </is>
      </c>
      <c r="R74" s="151" t="inlineStr">
        <is>
          <t>否</t>
        </is>
      </c>
      <c r="S74" s="151" t="inlineStr">
        <is>
          <t>否</t>
        </is>
      </c>
      <c r="T74" s="151" t="inlineStr">
        <is>
          <t>区交通局</t>
        </is>
      </c>
      <c r="U74" s="151" t="inlineStr">
        <is>
          <t>整寨村委会</t>
        </is>
      </c>
      <c r="V74" s="151" t="inlineStr">
        <is>
          <t>是</t>
        </is>
      </c>
      <c r="W74" s="189" t="n">
        <v>46023</v>
      </c>
      <c r="X74" s="189" t="n">
        <v>46357</v>
      </c>
      <c r="Y74" s="154" t="n"/>
    </row>
    <row r="75" ht="144" customHeight="1" s="1">
      <c r="A75" s="151" t="n">
        <v>67</v>
      </c>
      <c r="B75" s="151" t="inlineStr">
        <is>
          <t>乡村建设行动</t>
        </is>
      </c>
      <c r="C75" s="151" t="inlineStr">
        <is>
          <t>农村基础设施_含产业配套基础设施</t>
        </is>
      </c>
      <c r="D75" s="151" t="inlineStr">
        <is>
          <t>农村道路建设（通村路、通户路、小型桥梁等）</t>
        </is>
      </c>
      <c r="E75" s="151" t="inlineStr">
        <is>
          <t>茨营社区人居环境提升项目</t>
        </is>
      </c>
      <c r="F75" s="151" t="inlineStr">
        <is>
          <t>茨营镇</t>
        </is>
      </c>
      <c r="G75" s="151" t="inlineStr">
        <is>
          <t>茨营社区</t>
        </is>
      </c>
      <c r="H75" s="151" t="inlineStr">
        <is>
          <t>新建</t>
        </is>
      </c>
      <c r="I75" s="162" t="inlineStr">
        <is>
          <t>1.小街子至徐家庄350米道路硬化，宽4米，厚0.2米，预计投入13万元；
2.茨营二村至上贾贾营道路硬化430米硬化，宽3.5米，厚0.2米,预计投入14万元；
3.茨营二村至上贾贾营支砌石砌挡墙200米，宽0.8米，高1.6米，预计投入9万元；
4.小街子至徐家庄支砌石砌挡墙320米，宽0.8米，高1.6米，预计投入13万元。</t>
        </is>
      </c>
      <c r="J75" s="643" t="n">
        <v>20</v>
      </c>
      <c r="K75" s="643" t="n">
        <v>20</v>
      </c>
      <c r="L75" s="643" t="n">
        <v>0</v>
      </c>
      <c r="M75" s="643" t="n">
        <v>0</v>
      </c>
      <c r="N75" s="162" t="inlineStr">
        <is>
          <t>通过修复村内破损路面，完善基础设施，改善村民出行条件，该项目受益群众531户2998人.</t>
        </is>
      </c>
      <c r="O75" s="151" t="inlineStr">
        <is>
          <t>/</t>
        </is>
      </c>
      <c r="P75" s="151" t="n">
        <v>2998</v>
      </c>
      <c r="Q75" s="151" t="inlineStr">
        <is>
          <t>否</t>
        </is>
      </c>
      <c r="R75" s="151" t="inlineStr">
        <is>
          <t>否</t>
        </is>
      </c>
      <c r="S75" s="151" t="inlineStr">
        <is>
          <t>否</t>
        </is>
      </c>
      <c r="T75" s="151" t="inlineStr">
        <is>
          <t>区交通局</t>
        </is>
      </c>
      <c r="U75" s="151" t="inlineStr">
        <is>
          <t>茨营社区</t>
        </is>
      </c>
      <c r="V75" s="151" t="inlineStr">
        <is>
          <t>是</t>
        </is>
      </c>
      <c r="W75" s="189" t="n">
        <v>46023</v>
      </c>
      <c r="X75" s="189" t="n">
        <v>46357</v>
      </c>
      <c r="Y75" s="150" t="n"/>
    </row>
    <row r="76" ht="108" customHeight="1" s="1">
      <c r="A76" s="151" t="n">
        <v>68</v>
      </c>
      <c r="B76" s="644" t="inlineStr">
        <is>
          <t>乡村建设行动</t>
        </is>
      </c>
      <c r="C76" s="644" t="inlineStr">
        <is>
          <t>农村基础设施_含产业配套基础设施</t>
        </is>
      </c>
      <c r="D76" s="644" t="inlineStr">
        <is>
          <t>农村道路建设（通村路、通户路、小型桥梁等）</t>
        </is>
      </c>
      <c r="E76" s="644" t="inlineStr">
        <is>
          <t>墩子村委会一组新村二期人居环境提升项目</t>
        </is>
      </c>
      <c r="F76" s="644" t="inlineStr">
        <is>
          <t>珠街街道</t>
        </is>
      </c>
      <c r="G76" s="644" t="inlineStr">
        <is>
          <t>墩子村委会</t>
        </is>
      </c>
      <c r="H76" s="647" t="inlineStr">
        <is>
          <t>新建</t>
        </is>
      </c>
      <c r="I76" s="645" t="inlineStr">
        <is>
          <t>墩子一组新村二期道路建设4条，长720米，宽8米，厚0.25米，C25混凝土每立方单价260元；雨污管网长250米，每米350元，小计：87500元，沉井18座，造价1300元。</t>
        </is>
      </c>
      <c r="J76" s="643">
        <f>K76+L76+M76</f>
        <v/>
      </c>
      <c r="K76" s="648" t="n">
        <v>30</v>
      </c>
      <c r="L76" s="648" t="n"/>
      <c r="M76" s="648" t="n"/>
      <c r="N76" s="162" t="inlineStr">
        <is>
          <t>提升村庄人居环境，改善生产生活条件，提高生产效率，弥补墩子一组基础设施建设短板，为村民走户串乡，提高生产效率铺路，也是为了让村民走向更富，村庄走向更美，乡村建设走向更好打下坚实基础，项目覆盖受益群众279户857余人，其中脱贫户1户2人。</t>
        </is>
      </c>
      <c r="O76" s="645" t="inlineStr">
        <is>
          <t>提升村庄人居环境，弥补村组基础设施建设短板、解决村民出行难，方便生产生活。</t>
        </is>
      </c>
      <c r="P76" s="649" t="n">
        <v>857</v>
      </c>
      <c r="Q76" s="647" t="inlineStr">
        <is>
          <t>否</t>
        </is>
      </c>
      <c r="R76" s="647" t="inlineStr">
        <is>
          <t>否</t>
        </is>
      </c>
      <c r="S76" s="647" t="inlineStr">
        <is>
          <t>否</t>
        </is>
      </c>
      <c r="T76" s="644" t="inlineStr">
        <is>
          <t>农业农村发展服务中心</t>
        </is>
      </c>
      <c r="U76" s="650" t="inlineStr">
        <is>
          <t>墩子村委</t>
        </is>
      </c>
      <c r="V76" s="151" t="inlineStr">
        <is>
          <t>是</t>
        </is>
      </c>
      <c r="W76" s="189" t="n">
        <v>46023</v>
      </c>
      <c r="X76" s="189" t="n">
        <v>46357</v>
      </c>
      <c r="Y76" s="644" t="inlineStr">
        <is>
          <t>建设用地</t>
        </is>
      </c>
    </row>
    <row r="77" ht="84" customHeight="1" s="1">
      <c r="A77" s="151" t="n">
        <v>69</v>
      </c>
      <c r="B77" s="644" t="inlineStr">
        <is>
          <t>乡村建设行动</t>
        </is>
      </c>
      <c r="C77" s="644" t="inlineStr">
        <is>
          <t>农村基础设施_含产业配套基础设施</t>
        </is>
      </c>
      <c r="D77" s="644" t="inlineStr">
        <is>
          <t>农村道路建设（通村路、通户路、小型桥梁等）</t>
        </is>
      </c>
      <c r="E77" s="644" t="inlineStr">
        <is>
          <t>墩子村委会四组新村人居环境提升项目</t>
        </is>
      </c>
      <c r="F77" s="644" t="inlineStr">
        <is>
          <t>珠街街道</t>
        </is>
      </c>
      <c r="G77" s="644" t="inlineStr">
        <is>
          <t>墩子村委会</t>
        </is>
      </c>
      <c r="H77" s="647" t="inlineStr">
        <is>
          <t>新建</t>
        </is>
      </c>
      <c r="I77" s="645" t="inlineStr">
        <is>
          <t>墩子四组新村道路建设6条，长570米，宽6米，厚0.25米，C25混凝土每立方单价260元，合计：222300元。墩子四组老村内生产用水沟渠建设1条，长85米，宽0.5米，合计40000元。</t>
        </is>
      </c>
      <c r="J77" s="643">
        <f>K77+L77+M77</f>
        <v/>
      </c>
      <c r="K77" s="648" t="n"/>
      <c r="L77" s="648" t="n">
        <v>26</v>
      </c>
      <c r="M77" s="648" t="n"/>
      <c r="N77" s="162" t="inlineStr">
        <is>
          <t>提升村庄人居环境，改善生产生活条件，提高生产效率，弥补墩子四组基础设施建设短板，也是为了让村民走向更富，村庄走向更美，乡村建设走向更好打下坚实基础，项目覆盖受益群众122户398余人。</t>
        </is>
      </c>
      <c r="O77" s="645" t="inlineStr">
        <is>
          <t>提升村庄人居环境，弥补村组基础设施建设短板、解决村民出行难，方便生产生活。</t>
        </is>
      </c>
      <c r="P77" s="649" t="n">
        <v>398</v>
      </c>
      <c r="Q77" s="647" t="inlineStr">
        <is>
          <t>否</t>
        </is>
      </c>
      <c r="R77" s="647" t="inlineStr">
        <is>
          <t>否</t>
        </is>
      </c>
      <c r="S77" s="647" t="inlineStr">
        <is>
          <t>否</t>
        </is>
      </c>
      <c r="T77" s="644" t="inlineStr">
        <is>
          <t>农业农村发展服务中心</t>
        </is>
      </c>
      <c r="U77" s="644" t="inlineStr">
        <is>
          <t>墩子村委会</t>
        </is>
      </c>
      <c r="V77" s="151" t="inlineStr">
        <is>
          <t>是</t>
        </is>
      </c>
      <c r="W77" s="189" t="n">
        <v>46023</v>
      </c>
      <c r="X77" s="189" t="n">
        <v>46357</v>
      </c>
      <c r="Y77" s="644" t="inlineStr">
        <is>
          <t>建设用地</t>
        </is>
      </c>
    </row>
    <row r="78" ht="84" customHeight="1" s="1">
      <c r="A78" s="151" t="n">
        <v>70</v>
      </c>
      <c r="B78" s="644" t="inlineStr">
        <is>
          <t>乡村建设行动</t>
        </is>
      </c>
      <c r="C78" s="644" t="inlineStr">
        <is>
          <t>农村基础设施_含产业配套基础设施</t>
        </is>
      </c>
      <c r="D78" s="644" t="inlineStr">
        <is>
          <t>农村道路建设（通村路、通户路、小型桥梁等）</t>
        </is>
      </c>
      <c r="E78" s="644" t="inlineStr">
        <is>
          <t>墩子村委会二组人居环境提升项目</t>
        </is>
      </c>
      <c r="F78" s="644" t="inlineStr">
        <is>
          <t>珠街街道</t>
        </is>
      </c>
      <c r="G78" s="644" t="inlineStr">
        <is>
          <t>墩子村委会</t>
        </is>
      </c>
      <c r="H78" s="647" t="inlineStr">
        <is>
          <t>新建</t>
        </is>
      </c>
      <c r="I78" s="645" t="inlineStr">
        <is>
          <t>墩子村委会二组三期新村道路建设5条，长490米，宽8米，厚0.25米，C25混凝土每立方单价260元，。雨污管网长400米，每米350元，沉井33座，造价1300元，小计42900元。</t>
        </is>
      </c>
      <c r="J78" s="643">
        <f>K78+L78+M78</f>
        <v/>
      </c>
      <c r="K78" s="648" t="n">
        <v>20</v>
      </c>
      <c r="L78" s="648" t="n"/>
      <c r="M78" s="648" t="n"/>
      <c r="N78" s="162" t="inlineStr">
        <is>
          <t>提升村庄人居环境，改善生产生活条件，提高生产效率，弥补墩子七组基础设施建设短板，也是为了让村民走向更富，村庄走向更美，乡村建设走向更好打下坚实基础，项目覆盖受益群众283户969余人，其中脱贫户1户2人。</t>
        </is>
      </c>
      <c r="O78" s="645" t="inlineStr">
        <is>
          <t>提升村庄人居环境，弥补村组基础设施建设短板、解决村民出行难，方便生产生活。</t>
        </is>
      </c>
      <c r="P78" s="649" t="n">
        <v>969</v>
      </c>
      <c r="Q78" s="647" t="inlineStr">
        <is>
          <t>否</t>
        </is>
      </c>
      <c r="R78" s="647" t="inlineStr">
        <is>
          <t>否</t>
        </is>
      </c>
      <c r="S78" s="647" t="inlineStr">
        <is>
          <t>否</t>
        </is>
      </c>
      <c r="T78" s="644" t="inlineStr">
        <is>
          <t>农业农村发展服务中心</t>
        </is>
      </c>
      <c r="U78" s="644" t="inlineStr">
        <is>
          <t>墩子村委会</t>
        </is>
      </c>
      <c r="V78" s="151" t="inlineStr">
        <is>
          <t>是</t>
        </is>
      </c>
      <c r="W78" s="189" t="n">
        <v>46023</v>
      </c>
      <c r="X78" s="189" t="n">
        <v>46357</v>
      </c>
      <c r="Y78" s="644" t="inlineStr">
        <is>
          <t>建设用地</t>
        </is>
      </c>
    </row>
    <row r="79" ht="336" customHeight="1" s="1">
      <c r="A79" s="151" t="n">
        <v>71</v>
      </c>
      <c r="B79" s="644" t="inlineStr">
        <is>
          <t>乡村建设行动</t>
        </is>
      </c>
      <c r="C79" s="644" t="inlineStr">
        <is>
          <t>农村基础设施_含产业配套基础设施</t>
        </is>
      </c>
      <c r="D79" s="644" t="inlineStr">
        <is>
          <t>农村道路建设（通村路、通户路、小型桥梁等）</t>
        </is>
      </c>
      <c r="E79" s="644" t="inlineStr">
        <is>
          <t>珠街街道中所村委会箐口大村人居环境提升项目</t>
        </is>
      </c>
      <c r="F79" s="644" t="inlineStr">
        <is>
          <t>珠街街道</t>
        </is>
      </c>
      <c r="G79" s="644" t="inlineStr">
        <is>
          <t>中所村委会箐口大村</t>
        </is>
      </c>
      <c r="H79" s="647" t="inlineStr">
        <is>
          <t>新建</t>
        </is>
      </c>
      <c r="I79" s="664" t="inlineStr">
        <is>
          <t>一、老村内道路硬化长340.3米，其中：1.张洪全-大坝长143.5米，宽5米；2.村后公厕-吕吉灿门前长15米，宽5米；3.张洪旺房后-金春富门前长95米，宽5米；4.张洪飞-村后公厕长82米，宽5米；5.张小留门前-张路云长4.8为，宽5米；C25混凝土厚0.25米。                                                                                                                                                                                                               二、新村道路硬化长247.2米；其中：1.张文标-吕吉省长61.8米，2.陈强-吕学方长61.8米，3.张文朴-何光彩长61.8米，4.张洪立-张文胜长61.8米，宽8米，C25混凝土厚0.25米。                       
三、张洪全-大坝水沟支砌长：150米X2面，高1.5米，宽0.5米（顶宽0.5米，底宽0.7） 
四、观唐周边青石板道路铺设苌587.34，均宽3.5米，其中：老村长122.3米，新村465.04米，；   
五、观唐排污沟治理毛石支砌，张文林塘子-张洪旺房北长145.5米*2面，沟宽0.7米，高1米。
六、老村重型沟盖板长86米。</t>
        </is>
      </c>
      <c r="J79" s="643" t="n">
        <v>20</v>
      </c>
      <c r="K79" s="648" t="n"/>
      <c r="L79" s="648" t="n">
        <v>20</v>
      </c>
      <c r="M79" s="648" t="n"/>
      <c r="N79" s="650" t="inlineStr">
        <is>
          <t>提升村庄人居环境，改善生产生活条件，提高生产效率，弥补村民小组基础设施建设短板，为村民走户串乡，提高生产效率铺路，也是为了让村民走向更富，村庄走向更美，乡村建设走向更好打下坚实基础，涉及项目覆盖受益群众201户798人，其中脱贫户1户3人。</t>
        </is>
      </c>
      <c r="O79" s="644" t="inlineStr">
        <is>
          <t>进一步提升村内基础设施，人居生态环境，公共服务水平，方便居民出行最终建成生态宜居、乡风文明、生活富裕的美丽乡村。</t>
        </is>
      </c>
      <c r="P79" s="649" t="n">
        <v>798</v>
      </c>
      <c r="Q79" s="647" t="inlineStr">
        <is>
          <t>否</t>
        </is>
      </c>
      <c r="R79" s="647" t="inlineStr">
        <is>
          <t>否</t>
        </is>
      </c>
      <c r="S79" s="647" t="inlineStr">
        <is>
          <t>否</t>
        </is>
      </c>
      <c r="T79" s="151" t="inlineStr">
        <is>
          <t>农业农村发展服务中心</t>
        </is>
      </c>
      <c r="U79" s="644" t="inlineStr">
        <is>
          <t>村所村委会</t>
        </is>
      </c>
      <c r="V79" s="151" t="inlineStr">
        <is>
          <t>是</t>
        </is>
      </c>
      <c r="W79" s="189" t="n">
        <v>46023</v>
      </c>
      <c r="X79" s="189" t="n">
        <v>46357</v>
      </c>
      <c r="Y79" s="644" t="inlineStr">
        <is>
          <t>土地性质：建设用地</t>
        </is>
      </c>
    </row>
    <row r="80" ht="96" customHeight="1" s="1">
      <c r="A80" s="151" t="n">
        <v>72</v>
      </c>
      <c r="B80" s="644" t="inlineStr">
        <is>
          <t>乡村建设行动</t>
        </is>
      </c>
      <c r="C80" s="644" t="inlineStr">
        <is>
          <t>人居环境整治</t>
        </is>
      </c>
      <c r="D80" s="644" t="inlineStr">
        <is>
          <t>农村污水治理</t>
        </is>
      </c>
      <c r="E80" s="644" t="inlineStr">
        <is>
          <t>西海社区五组人居环境提升项目</t>
        </is>
      </c>
      <c r="F80" s="644" t="inlineStr">
        <is>
          <t>珠街街道</t>
        </is>
      </c>
      <c r="G80" s="644" t="inlineStr">
        <is>
          <t>西海社区</t>
        </is>
      </c>
      <c r="H80" s="647" t="inlineStr">
        <is>
          <t>新建</t>
        </is>
      </c>
      <c r="I80" s="644" t="inlineStr">
        <is>
          <t>道路8条长453米，宽7.5米，污水管526米，永60水泥管。</t>
        </is>
      </c>
      <c r="J80" s="643" t="n">
        <v>20</v>
      </c>
      <c r="K80" s="648" t="n">
        <v>20</v>
      </c>
      <c r="L80" s="648" t="n"/>
      <c r="M80" s="648" t="n"/>
      <c r="N80" s="650" t="inlineStr">
        <is>
          <t>提升村庄人居环境，改善生产生活条件，提高生产效率，弥补村民小组基础设施建设短板，为村民走户串乡，提高生产效率铺路，也是为了让村民走向更富，村庄走向更美，乡村建设走向更好打下坚实基础，项目覆盖受益群众72户350余人。</t>
        </is>
      </c>
      <c r="O80" s="644" t="inlineStr">
        <is>
          <t>解决村民出行难，方便生产生活</t>
        </is>
      </c>
      <c r="P80" s="649" t="n">
        <v>350</v>
      </c>
      <c r="Q80" s="647" t="inlineStr">
        <is>
          <t>否</t>
        </is>
      </c>
      <c r="R80" s="647" t="inlineStr">
        <is>
          <t>否</t>
        </is>
      </c>
      <c r="S80" s="647" t="inlineStr">
        <is>
          <t>否</t>
        </is>
      </c>
      <c r="T80" s="644" t="inlineStr">
        <is>
          <t>农业农村发展服务中心</t>
        </is>
      </c>
      <c r="U80" s="644" t="inlineStr">
        <is>
          <t>西海社区</t>
        </is>
      </c>
      <c r="V80" s="151" t="inlineStr">
        <is>
          <t>是</t>
        </is>
      </c>
      <c r="W80" s="189" t="n">
        <v>46023</v>
      </c>
      <c r="X80" s="189" t="n">
        <v>46357</v>
      </c>
      <c r="Y80" s="644" t="inlineStr">
        <is>
          <t>土地性质建设用地</t>
        </is>
      </c>
    </row>
    <row r="81" ht="60" customHeight="1" s="1">
      <c r="A81" s="151" t="n">
        <v>73</v>
      </c>
      <c r="B81" s="644" t="inlineStr">
        <is>
          <t>乡村建设行动</t>
        </is>
      </c>
      <c r="C81" s="644" t="inlineStr">
        <is>
          <t>农村基础设施_含产业配套基础设施</t>
        </is>
      </c>
      <c r="D81" s="644" t="inlineStr">
        <is>
          <t>其他</t>
        </is>
      </c>
      <c r="E81" s="644" t="inlineStr">
        <is>
          <t>堡子村一组三座碑至流量房农业灌溉沟渠治理项目</t>
        </is>
      </c>
      <c r="F81" s="644" t="inlineStr">
        <is>
          <t>珠街街道</t>
        </is>
      </c>
      <c r="G81" s="644" t="inlineStr">
        <is>
          <t>堡子村委会</t>
        </is>
      </c>
      <c r="H81" s="647" t="inlineStr">
        <is>
          <t>新建</t>
        </is>
      </c>
      <c r="I81" s="645" t="inlineStr">
        <is>
          <t>新建沟渠长度约1000米，宽1.2米，深1.5，其中挡墙支砌2000米，土方开挖1800m³。</t>
        </is>
      </c>
      <c r="J81" s="643">
        <f>K81+L81+M81</f>
        <v/>
      </c>
      <c r="K81" s="648" t="n"/>
      <c r="L81" s="648" t="n">
        <v>30</v>
      </c>
      <c r="M81" s="650" t="n"/>
      <c r="N81" s="650" t="inlineStr">
        <is>
          <t>提升农业生产灌溉效率，项目覆盖受益群众438户1509人，其中脱贫户6户19人。</t>
        </is>
      </c>
      <c r="O81" s="644" t="inlineStr">
        <is>
          <t>解决群众生产灌溉问题</t>
        </is>
      </c>
      <c r="P81" s="649" t="n">
        <v>1509</v>
      </c>
      <c r="Q81" s="647" t="inlineStr">
        <is>
          <t>否</t>
        </is>
      </c>
      <c r="R81" s="647" t="inlineStr">
        <is>
          <t>否</t>
        </is>
      </c>
      <c r="S81" s="647" t="inlineStr">
        <is>
          <t>否</t>
        </is>
      </c>
      <c r="T81" s="644" t="inlineStr">
        <is>
          <t>农业农村发展服务中心</t>
        </is>
      </c>
      <c r="U81" s="644" t="inlineStr">
        <is>
          <t>堡子村委会</t>
        </is>
      </c>
      <c r="V81" s="151" t="inlineStr">
        <is>
          <t>是</t>
        </is>
      </c>
      <c r="W81" s="189" t="n">
        <v>46023</v>
      </c>
      <c r="X81" s="189" t="n">
        <v>46357</v>
      </c>
      <c r="Y81" s="644" t="n"/>
    </row>
    <row r="82" ht="108" customHeight="1" s="1">
      <c r="A82" s="151" t="n">
        <v>74</v>
      </c>
      <c r="B82" s="644" t="inlineStr">
        <is>
          <t>乡村建设行动</t>
        </is>
      </c>
      <c r="C82" s="644" t="inlineStr">
        <is>
          <t>农村基础设施_含产业配套基础设施</t>
        </is>
      </c>
      <c r="D82" s="644" t="inlineStr">
        <is>
          <t>农村道路建设（通村路、通户路、小型桥梁等）</t>
        </is>
      </c>
      <c r="E82" s="644" t="inlineStr">
        <is>
          <t>三源村委会十一组人居环境提升项目</t>
        </is>
      </c>
      <c r="F82" s="644" t="inlineStr">
        <is>
          <t>珠街街道</t>
        </is>
      </c>
      <c r="G82" s="644" t="inlineStr">
        <is>
          <t>三源十一组村</t>
        </is>
      </c>
      <c r="H82" s="644" t="inlineStr">
        <is>
          <t>新建</t>
        </is>
      </c>
      <c r="I82" s="645" t="inlineStr">
        <is>
          <t>村内道路建设：1、道路长311米、宽8米、厚0.2米，合计方量622m³混凝土380元/m³,；2、污水主管网311米，每米260元/米,合计80860元;污水分管150米,每米220元/米,合计33000元;污水处理池6米×6米×6米,合计140000元;检查孔:30个×2000元/个。</t>
        </is>
      </c>
      <c r="J82" s="643">
        <f>K82+L82+M82</f>
        <v/>
      </c>
      <c r="K82" s="648" t="n"/>
      <c r="L82" s="648" t="n">
        <v>25</v>
      </c>
      <c r="M82" s="648" t="n"/>
      <c r="N82" s="650" t="inlineStr">
        <is>
          <t>提升村庄人居环境，改善生产生活条件，提高生产效率，弥补三源村委会第十一村民小组基础设施建设短板，为村民户户通铺路，提高生活质量铺路，也是为了让村民走向更富，村庄走向更美，乡村建设走向更好打下坚实基础，其中涉及，项目覆盖受益群众62户264余人。</t>
        </is>
      </c>
      <c r="O82" s="651" t="inlineStr">
        <is>
          <t xml:space="preserve">  提升村庄人居环境，弥补村组基础设施建设短板、解决村民出行难，方便生产生活。</t>
        </is>
      </c>
      <c r="P82" s="649" t="n">
        <v>264</v>
      </c>
      <c r="Q82" s="647" t="inlineStr">
        <is>
          <t>否</t>
        </is>
      </c>
      <c r="R82" s="647" t="inlineStr">
        <is>
          <t>否</t>
        </is>
      </c>
      <c r="S82" s="647" t="inlineStr">
        <is>
          <t>否</t>
        </is>
      </c>
      <c r="T82" s="644" t="inlineStr">
        <is>
          <t>农业农村发展服务中心</t>
        </is>
      </c>
      <c r="U82" s="644" t="inlineStr">
        <is>
          <t>三源村委会</t>
        </is>
      </c>
      <c r="V82" s="151" t="inlineStr">
        <is>
          <t>是</t>
        </is>
      </c>
      <c r="W82" s="189" t="n">
        <v>46023</v>
      </c>
      <c r="X82" s="189" t="n">
        <v>46357</v>
      </c>
      <c r="Y82" s="644" t="inlineStr">
        <is>
          <t>符合村庄规划用地</t>
        </is>
      </c>
    </row>
    <row r="83" ht="120" customHeight="1" s="1">
      <c r="A83" s="151" t="n">
        <v>75</v>
      </c>
      <c r="B83" s="644" t="inlineStr">
        <is>
          <t>乡村建设行动</t>
        </is>
      </c>
      <c r="C83" s="644" t="inlineStr">
        <is>
          <t>农村基础设施_含产业配套基础设施</t>
        </is>
      </c>
      <c r="D83" s="644" t="inlineStr">
        <is>
          <t>农村道路建设（通村路、通户路、小型桥梁等）</t>
        </is>
      </c>
      <c r="E83" s="644" t="inlineStr">
        <is>
          <t>三源村委会九组人居环境提升项目</t>
        </is>
      </c>
      <c r="F83" s="644" t="inlineStr">
        <is>
          <t>珠街街道</t>
        </is>
      </c>
      <c r="G83" s="644" t="inlineStr">
        <is>
          <t>三源九组村</t>
        </is>
      </c>
      <c r="H83" s="644" t="inlineStr">
        <is>
          <t>新建</t>
        </is>
      </c>
      <c r="I83" s="645" t="inlineStr">
        <is>
          <t>村内道路建设：1、道路长110米、宽8米、厚0.2米，混凝土360元每立方米，合计95040元；2、道路长168米、宽7.5米、厚0.2米，混凝土360元每立方米，合计90720元；3、污水管网180米，每米400元。</t>
        </is>
      </c>
      <c r="J83" s="643">
        <f>K83+L83+M83</f>
        <v/>
      </c>
      <c r="K83" s="648" t="n"/>
      <c r="L83" s="648" t="n">
        <v>26</v>
      </c>
      <c r="M83" s="648" t="n"/>
      <c r="N83" s="650" t="inlineStr">
        <is>
          <t>提升村庄人居环境，改善生产生活条件，提高生产效率，弥补三源村委会第九村民小组基础设施建设短板，为村民户户通铺路，提高生产效率铺路，也是为了让村民走向更富，村庄走向更美，乡村建设走向更好打下坚实基础，其中涉及，项目覆盖受益群众43户197余人，其中脱贫户3户10人。</t>
        </is>
      </c>
      <c r="O83" s="651" t="inlineStr">
        <is>
          <t xml:space="preserve">  提升村庄人居环境，弥补村组基础设施建设短板、解决村民出行难，方便生产生活。</t>
        </is>
      </c>
      <c r="P83" s="649" t="n">
        <v>197</v>
      </c>
      <c r="Q83" s="647" t="inlineStr">
        <is>
          <t>否</t>
        </is>
      </c>
      <c r="R83" s="647" t="inlineStr">
        <is>
          <t>否</t>
        </is>
      </c>
      <c r="S83" s="647" t="inlineStr">
        <is>
          <t>否</t>
        </is>
      </c>
      <c r="T83" s="644" t="inlineStr">
        <is>
          <t>农业农村发展服务中心</t>
        </is>
      </c>
      <c r="U83" s="644" t="inlineStr">
        <is>
          <t>三源村委会</t>
        </is>
      </c>
      <c r="V83" s="151" t="inlineStr">
        <is>
          <t>是</t>
        </is>
      </c>
      <c r="W83" s="189" t="n">
        <v>46023</v>
      </c>
      <c r="X83" s="189" t="n">
        <v>46357</v>
      </c>
      <c r="Y83" s="644" t="inlineStr">
        <is>
          <t>符合村庄规划用地</t>
        </is>
      </c>
    </row>
    <row r="84" ht="120" customHeight="1" s="1">
      <c r="A84" s="151" t="n">
        <v>76</v>
      </c>
      <c r="B84" s="644" t="inlineStr">
        <is>
          <t>乡村建设行动</t>
        </is>
      </c>
      <c r="C84" s="644" t="inlineStr">
        <is>
          <t>农村基础设施_含产业配套基础设施</t>
        </is>
      </c>
      <c r="D84" s="644" t="inlineStr">
        <is>
          <t>农村道路建设（通村路、通户路、小型桥梁等）</t>
        </is>
      </c>
      <c r="E84" s="644" t="inlineStr">
        <is>
          <t>三源村委会角家村人居环境提升项目</t>
        </is>
      </c>
      <c r="F84" s="644" t="inlineStr">
        <is>
          <t>珠街街道</t>
        </is>
      </c>
      <c r="G84" s="644" t="inlineStr">
        <is>
          <t>三源角家村</t>
        </is>
      </c>
      <c r="H84" s="644" t="inlineStr">
        <is>
          <t>新建</t>
        </is>
      </c>
      <c r="I84" s="645" t="inlineStr">
        <is>
          <t>道路全程1100米，宽5米、厚0.2米，混凝土360元每立方米。</t>
        </is>
      </c>
      <c r="J84" s="643">
        <f>K84+L84+M84</f>
        <v/>
      </c>
      <c r="K84" s="648" t="n"/>
      <c r="L84" s="648" t="n">
        <v>20</v>
      </c>
      <c r="M84" s="648" t="n"/>
      <c r="N84" s="650" t="inlineStr">
        <is>
          <t>提升村庄人居环境，改善生产生活条件，提高生产效率，弥补三源村委会角家村基础设施建设短板，为村民户户通，提高生活质量铺路，也是为了让村民走向更富，村庄走向更美，乡村建设走向更好打下坚实基础，其中涉及，项目覆盖受益群众626户2081余人，其中脱贫户10户36人。</t>
        </is>
      </c>
      <c r="O84" s="651" t="inlineStr">
        <is>
          <t xml:space="preserve">  提升村庄人居环境，弥补村组基础设施建设短板、解决村民出行难，方便生产生活。</t>
        </is>
      </c>
      <c r="P84" s="649" t="n">
        <v>2081</v>
      </c>
      <c r="Q84" s="647" t="inlineStr">
        <is>
          <t>否</t>
        </is>
      </c>
      <c r="R84" s="647" t="inlineStr">
        <is>
          <t>否</t>
        </is>
      </c>
      <c r="S84" s="647" t="inlineStr">
        <is>
          <t>否</t>
        </is>
      </c>
      <c r="T84" s="644" t="inlineStr">
        <is>
          <t>农业农村发展服务中心</t>
        </is>
      </c>
      <c r="U84" s="644" t="inlineStr">
        <is>
          <t>三源村委会</t>
        </is>
      </c>
      <c r="V84" s="151" t="inlineStr">
        <is>
          <t>是</t>
        </is>
      </c>
      <c r="W84" s="189" t="n">
        <v>46023</v>
      </c>
      <c r="X84" s="189" t="n">
        <v>46357</v>
      </c>
      <c r="Y84" s="644" t="inlineStr">
        <is>
          <t>符合村庄规划用地</t>
        </is>
      </c>
    </row>
    <row r="85" ht="96" customHeight="1" s="1">
      <c r="A85" s="151" t="n">
        <v>77</v>
      </c>
      <c r="B85" s="151" t="inlineStr">
        <is>
          <t>乡村建设行动</t>
        </is>
      </c>
      <c r="C85" s="151" t="inlineStr">
        <is>
          <t>农村基础设施_含产业配套基础设施</t>
        </is>
      </c>
      <c r="D85" s="151" t="inlineStr">
        <is>
          <t>农村道路建设（通村路、通户路、小型桥梁等）</t>
        </is>
      </c>
      <c r="E85" s="151" t="inlineStr">
        <is>
          <t>新圩社区第五居民小组新村人居环境提升项目</t>
        </is>
      </c>
      <c r="F85" s="151" t="inlineStr">
        <is>
          <t>沿江</t>
        </is>
      </c>
      <c r="G85" s="151" t="inlineStr">
        <is>
          <t>新圩社区</t>
        </is>
      </c>
      <c r="H85" s="151" t="inlineStr">
        <is>
          <t>新建</t>
        </is>
      </c>
      <c r="I85" s="162" t="inlineStr">
        <is>
          <t>新村内主路硬化长475米，宽9米，C25砼，人行道两侧路沿石铺设950米。</t>
        </is>
      </c>
      <c r="J85" s="643">
        <f>K85+L85+M85</f>
        <v/>
      </c>
      <c r="K85" s="643" t="n">
        <v>0</v>
      </c>
      <c r="L85" s="643" t="n">
        <v>30</v>
      </c>
      <c r="M85" s="643" t="n">
        <v>0</v>
      </c>
      <c r="N85" s="162" t="inlineStr">
        <is>
          <t>提升村庄人居环境，改善生产生活条件，提高生产效率，弥补基础设施建设短板，为村民走户串乡，提高生产效率铺路，也是为了让村民走向更富，村庄走向更美，乡村建设走向更好打下坚实基础，项目覆盖受益群众19户94余人。</t>
        </is>
      </c>
      <c r="O85" s="162" t="inlineStr">
        <is>
          <t>通过基础设施配套建设，改善村民的日常出行条件，提升村内人居环境</t>
        </is>
      </c>
      <c r="P85" s="151" t="n">
        <v>94</v>
      </c>
      <c r="Q85" s="151" t="inlineStr">
        <is>
          <t>否</t>
        </is>
      </c>
      <c r="R85" s="151" t="inlineStr">
        <is>
          <t>否</t>
        </is>
      </c>
      <c r="S85" s="151" t="inlineStr">
        <is>
          <t>否</t>
        </is>
      </c>
      <c r="T85" s="151" t="inlineStr">
        <is>
          <t>沿江街道城市管理服务中心</t>
        </is>
      </c>
      <c r="U85" s="151" t="inlineStr">
        <is>
          <t>新圩社区第五居民小组</t>
        </is>
      </c>
      <c r="V85" s="151" t="inlineStr">
        <is>
          <t>是</t>
        </is>
      </c>
      <c r="W85" s="189" t="n">
        <v>46023</v>
      </c>
      <c r="X85" s="189" t="n">
        <v>46357</v>
      </c>
      <c r="Y85" s="162" t="n"/>
    </row>
    <row r="86" ht="60" customHeight="1" s="1">
      <c r="A86" s="151" t="n">
        <v>78</v>
      </c>
      <c r="B86" s="151" t="inlineStr">
        <is>
          <t>乡村建设行动</t>
        </is>
      </c>
      <c r="C86" s="151" t="inlineStr">
        <is>
          <t>农村基础设施-含产业配套基础设施</t>
        </is>
      </c>
      <c r="D86" s="151" t="inlineStr">
        <is>
          <t>道路基础设施建设</t>
        </is>
      </c>
      <c r="E86" s="151" t="inlineStr">
        <is>
          <t>沿江街道庄家圩社区第二组新村人居环境提升项目</t>
        </is>
      </c>
      <c r="F86" s="151" t="inlineStr">
        <is>
          <t>沿江街道</t>
        </is>
      </c>
      <c r="G86" s="151" t="inlineStr">
        <is>
          <t>庄家圩</t>
        </is>
      </c>
      <c r="H86" s="151" t="inlineStr">
        <is>
          <t>新建</t>
        </is>
      </c>
      <c r="I86" s="162" t="inlineStr">
        <is>
          <t>修新村内主道路8条、长1200米、宽6米、C25＃混凝土1440m³；安装管道2400米，投资38.4万元；配套基础照明等设施，投资5万元。预计项目总投资40万元.</t>
        </is>
      </c>
      <c r="J86" s="643">
        <f>K86+L86+M86</f>
        <v/>
      </c>
      <c r="K86" s="643" t="n">
        <v>0</v>
      </c>
      <c r="L86" s="643" t="n">
        <v>40</v>
      </c>
      <c r="M86" s="643" t="n">
        <v>0</v>
      </c>
      <c r="N86" s="162" t="inlineStr">
        <is>
          <t>通过实施道路硬化，解决了群众“行路难”问题，提升了村庄品质，项目覆盖收益群众40户120人。</t>
        </is>
      </c>
      <c r="O86" s="646" t="inlineStr">
        <is>
          <t>解决村民出行难，方便生产生活</t>
        </is>
      </c>
      <c r="P86" s="151" t="n">
        <v>120</v>
      </c>
      <c r="Q86" s="151" t="inlineStr">
        <is>
          <t>否</t>
        </is>
      </c>
      <c r="R86" s="151" t="inlineStr">
        <is>
          <t>否</t>
        </is>
      </c>
      <c r="S86" s="151" t="inlineStr">
        <is>
          <t>否</t>
        </is>
      </c>
      <c r="T86" s="151" t="inlineStr">
        <is>
          <t>区农业农村局</t>
        </is>
      </c>
      <c r="U86" s="151" t="inlineStr">
        <is>
          <t>庄家圩社区第二居民小组</t>
        </is>
      </c>
      <c r="V86" s="151" t="inlineStr">
        <is>
          <t>是</t>
        </is>
      </c>
      <c r="W86" s="189" t="n">
        <v>46023</v>
      </c>
      <c r="X86" s="189" t="n">
        <v>46357</v>
      </c>
      <c r="Y86" s="162" t="n"/>
    </row>
    <row r="87" ht="60" customHeight="1" s="1">
      <c r="A87" s="151" t="n">
        <v>79</v>
      </c>
      <c r="B87" s="151" t="inlineStr">
        <is>
          <t>乡村建设行动</t>
        </is>
      </c>
      <c r="C87" s="151" t="inlineStr">
        <is>
          <t>农村基础设施-含产业配套基础设施</t>
        </is>
      </c>
      <c r="D87" s="151" t="inlineStr">
        <is>
          <t>道路基础设施建设</t>
        </is>
      </c>
      <c r="E87" s="151" t="inlineStr">
        <is>
          <t>沿江街道庄家圩社区第六组新村人居环境提升项目</t>
        </is>
      </c>
      <c r="F87" s="151" t="inlineStr">
        <is>
          <t>沿江街道</t>
        </is>
      </c>
      <c r="G87" s="151" t="inlineStr">
        <is>
          <t>庄家圩</t>
        </is>
      </c>
      <c r="H87" s="151" t="inlineStr">
        <is>
          <t>新建</t>
        </is>
      </c>
      <c r="I87" s="162" t="inlineStr">
        <is>
          <t>修新村内道路6条、长660米、宽6米、C25＃混凝土792m³，投资20万元；</t>
        </is>
      </c>
      <c r="J87" s="643">
        <f>K87+L87+M87</f>
        <v/>
      </c>
      <c r="K87" s="643" t="n">
        <v>0</v>
      </c>
      <c r="L87" s="643" t="n">
        <v>20</v>
      </c>
      <c r="M87" s="643" t="n"/>
      <c r="N87" s="162" t="inlineStr">
        <is>
          <t>通过实施道路硬化，解决了群众“行路难”问题，提升了村庄品质，项目覆盖收益群众33户99人。</t>
        </is>
      </c>
      <c r="O87" s="646" t="inlineStr">
        <is>
          <t>解决村民出行难，方便生产生活</t>
        </is>
      </c>
      <c r="P87" s="151" t="n">
        <v>99</v>
      </c>
      <c r="Q87" s="151" t="inlineStr">
        <is>
          <t>否</t>
        </is>
      </c>
      <c r="R87" s="151" t="inlineStr">
        <is>
          <t>否</t>
        </is>
      </c>
      <c r="S87" s="151" t="inlineStr">
        <is>
          <t>否</t>
        </is>
      </c>
      <c r="T87" s="151" t="inlineStr">
        <is>
          <t>区农业农村局</t>
        </is>
      </c>
      <c r="U87" s="151" t="inlineStr">
        <is>
          <t>庄家圩社区第六居民小组</t>
        </is>
      </c>
      <c r="V87" s="151" t="inlineStr">
        <is>
          <t>是</t>
        </is>
      </c>
      <c r="W87" s="189" t="n">
        <v>46023</v>
      </c>
      <c r="X87" s="189" t="n">
        <v>46357</v>
      </c>
      <c r="Y87" s="162" t="n"/>
    </row>
    <row r="88" ht="132" customHeight="1" s="1">
      <c r="A88" s="151" t="n">
        <v>80</v>
      </c>
      <c r="B88" s="151" t="inlineStr">
        <is>
          <t>乡村建设行动</t>
        </is>
      </c>
      <c r="C88" s="151" t="inlineStr">
        <is>
          <t>农村基础设施-含产业配套基础设施</t>
        </is>
      </c>
      <c r="D88" s="151" t="inlineStr">
        <is>
          <t>农村道路建设（通村路、通户路、小型桥梁及农村污水治理、垃圾清运等）</t>
        </is>
      </c>
      <c r="E88" s="151" t="inlineStr">
        <is>
          <t>永丰圩路段三星公司至区畜牧改良站农业生产道路建设项目</t>
        </is>
      </c>
      <c r="F88" s="151" t="inlineStr">
        <is>
          <t>沿江</t>
        </is>
      </c>
      <c r="G88" s="151" t="inlineStr">
        <is>
          <t>四圩社区</t>
        </is>
      </c>
      <c r="H88" s="151" t="inlineStr">
        <is>
          <t>新建</t>
        </is>
      </c>
      <c r="I88" s="162" t="inlineStr">
        <is>
          <t>永丰圩路段三星公司至区畜牧改良站道路硬化项目，拟建设混凝土路面216米长，6.5米宽，规划新建面积合计2164.5平方米；主要建设内容为拆除路面424.53平方米；破除石渣外运84.91立方米；路床（槽）整形2413.02平方米；碎石垫层2413.02平方米；20cm厚c25水泥混凝土路面2413.02平方米 ;预计投入资金31.86万元。</t>
        </is>
      </c>
      <c r="J88" s="643">
        <f>K88+L88+M88</f>
        <v/>
      </c>
      <c r="K88" s="643" t="n">
        <v>0</v>
      </c>
      <c r="L88" s="643" t="n">
        <v>31.86</v>
      </c>
      <c r="M88" s="643" t="n">
        <v>0</v>
      </c>
      <c r="N88" s="151" t="inlineStr">
        <is>
          <t>提升村庄人居环境，改善生产生活条件，提高生产效率，弥补基础设施建设短板，带动村集体经济增收，提高生产效率铺路，也是为了让村民走向更富，村庄走向更美，项目覆盖受益群众242户949人，村集体年收入增加19.68万元。</t>
        </is>
      </c>
      <c r="O88" s="151" t="inlineStr">
        <is>
          <t>通过基础设施配套建设，改善村民的日常出行条件，带动土地流转、产业发展、农牧产业发展、就近务工就业等。</t>
        </is>
      </c>
      <c r="P88" s="151" t="n">
        <v>949</v>
      </c>
      <c r="Q88" s="151" t="inlineStr">
        <is>
          <t>否</t>
        </is>
      </c>
      <c r="R88" s="151" t="inlineStr">
        <is>
          <t>否</t>
        </is>
      </c>
      <c r="S88" s="151" t="inlineStr">
        <is>
          <t>是</t>
        </is>
      </c>
      <c r="T88" s="151" t="inlineStr">
        <is>
          <t>区农业农村局</t>
        </is>
      </c>
      <c r="U88" s="151" t="inlineStr">
        <is>
          <t>四圩社区</t>
        </is>
      </c>
      <c r="V88" s="151" t="inlineStr">
        <is>
          <t>是</t>
        </is>
      </c>
      <c r="W88" s="189" t="n">
        <v>46023</v>
      </c>
      <c r="X88" s="189" t="n">
        <v>46357</v>
      </c>
      <c r="Y88" s="162" t="n"/>
    </row>
    <row r="89" ht="180" customHeight="1" s="1">
      <c r="A89" s="151" t="n">
        <v>81</v>
      </c>
      <c r="B89" s="151" t="inlineStr">
        <is>
          <t>乡村建设行动</t>
        </is>
      </c>
      <c r="C89" s="151" t="inlineStr">
        <is>
          <t>农村基础设施-含产业配套基础设施</t>
        </is>
      </c>
      <c r="D89" s="151" t="inlineStr">
        <is>
          <t>农村道路维修建设（通村路、通户路、小型桥梁及农村污水治理、垃圾清运等）</t>
        </is>
      </c>
      <c r="E89" s="151" t="inlineStr">
        <is>
          <t>四圩一组胡家圩至永丰圩三星公司段、四圩三组柳家台子至永丰圩三星公司人居环境提升建设项目</t>
        </is>
      </c>
      <c r="F89" s="151" t="inlineStr">
        <is>
          <t>沿江</t>
        </is>
      </c>
      <c r="G89" s="151" t="inlineStr">
        <is>
          <t>四圩社区</t>
        </is>
      </c>
      <c r="H89" s="151" t="inlineStr">
        <is>
          <t>修复</t>
        </is>
      </c>
      <c r="I89" s="162" t="inlineStr">
        <is>
          <t>四圩一组胡家圩至永丰圩三星公司段、四圩三组柳家台子至永丰圩三星公司道路修复项目，拟修复建设沥青混凝土路面面积合计1606平方米；主要建设内容为道路面层剧缝机切缝2100米，厚度10cm;拆除路面（病害处理）1606平方米；余方弃置96.36立方米；路面凿毛水泥混凝土路面1606平方米；黏（粘）层水泥混凝土乳化沥青1606平方米；沥青混凝土路面中粒式、厚度6cm1606平方米；修补裂缝人工铺300米6cm厚10cm宽沥青混凝土；预计投入资金19.72万元。</t>
        </is>
      </c>
      <c r="J89" s="643">
        <f>K89+L89+M89</f>
        <v/>
      </c>
      <c r="K89" s="643" t="n">
        <v>0</v>
      </c>
      <c r="L89" s="643" t="n">
        <v>19.72</v>
      </c>
      <c r="M89" s="643" t="n">
        <v>0</v>
      </c>
      <c r="N89" s="151" t="inlineStr">
        <is>
          <t>提升村庄人居环境，改善生产生活条件，提高生产效率，弥补基础设施建设短板，为村民走户串乡，提高生产效率铺路，也是为了让村民走向更富，村庄走向更美，乡村建设走向更好打下坚实基础，项目覆盖受益群众741户2853人。</t>
        </is>
      </c>
      <c r="O89" s="151" t="inlineStr">
        <is>
          <t>通过基础设施配套建设，改善村民的日常出行条件，带动土地流转、农业发展、就近务工就业等。</t>
        </is>
      </c>
      <c r="P89" s="151" t="n">
        <v>2853</v>
      </c>
      <c r="Q89" s="151" t="inlineStr">
        <is>
          <t>否</t>
        </is>
      </c>
      <c r="R89" s="151" t="inlineStr">
        <is>
          <t>否</t>
        </is>
      </c>
      <c r="S89" s="151" t="inlineStr">
        <is>
          <t>否</t>
        </is>
      </c>
      <c r="T89" s="151" t="inlineStr">
        <is>
          <t>区农业农村局</t>
        </is>
      </c>
      <c r="U89" s="151" t="inlineStr">
        <is>
          <t>四圩社区</t>
        </is>
      </c>
      <c r="V89" s="151" t="inlineStr">
        <is>
          <t>是</t>
        </is>
      </c>
      <c r="W89" s="189" t="n">
        <v>46023</v>
      </c>
      <c r="X89" s="189" t="n">
        <v>46357</v>
      </c>
      <c r="Y89" s="162" t="n"/>
    </row>
    <row r="90" ht="96" customHeight="1" s="1">
      <c r="A90" s="151" t="n">
        <v>82</v>
      </c>
      <c r="B90" s="151" t="inlineStr">
        <is>
          <t>乡村建设行动</t>
        </is>
      </c>
      <c r="C90" s="151" t="inlineStr">
        <is>
          <t>农村基础设施-含产业配套基础设施</t>
        </is>
      </c>
      <c r="D90" s="151" t="inlineStr">
        <is>
          <t>农村道路建设（通村路、通户路、小型桥梁及农村污水治理等）</t>
        </is>
      </c>
      <c r="E90" s="151" t="inlineStr">
        <is>
          <t>南盘江至赵家湾人居环境提升项目</t>
        </is>
      </c>
      <c r="F90" s="151" t="inlineStr">
        <is>
          <t>沿江</t>
        </is>
      </c>
      <c r="G90" s="151" t="inlineStr">
        <is>
          <t>小坝圩社区</t>
        </is>
      </c>
      <c r="H90" s="151" t="inlineStr">
        <is>
          <t>新建</t>
        </is>
      </c>
      <c r="I90" s="162" t="inlineStr">
        <is>
          <t>南盘江至赵家湾通村道路硬化项目，拟建设混凝土路面280米，宽3.5米，占地面积1030㎡；主要建设内容为路床整形1036㎡；路基压实1036㎡；10cm厚碎石铺垫980㎡；20cm后C30混凝土路面980㎡；错车道50㎡；预计使用资金12.5万元。</t>
        </is>
      </c>
      <c r="J90" s="643">
        <f>K90+L90+M90</f>
        <v/>
      </c>
      <c r="K90" s="643" t="n">
        <v>0</v>
      </c>
      <c r="L90" s="643" t="n">
        <v>12.5</v>
      </c>
      <c r="M90" s="643" t="n">
        <v>0</v>
      </c>
      <c r="N90" s="162" t="inlineStr">
        <is>
          <t>提升村庄人居环境，改善生产生活条件，提高生产效率，弥补基础设施建设短板，为村民走户串乡，提高生产效率铺路，也是为了让村民走向更富，村庄走向更美，乡村建设走向更好打下坚实基础，项目覆盖受益群众38户131人。</t>
        </is>
      </c>
      <c r="O90" s="162" t="inlineStr">
        <is>
          <t>通过基础设施配套建设，改善村民的日常出行条件，提升村内人居环境</t>
        </is>
      </c>
      <c r="P90" s="151" t="n">
        <v>131</v>
      </c>
      <c r="Q90" s="151" t="inlineStr">
        <is>
          <t>否</t>
        </is>
      </c>
      <c r="R90" s="151" t="inlineStr">
        <is>
          <t>否</t>
        </is>
      </c>
      <c r="S90" s="151" t="inlineStr">
        <is>
          <t>否</t>
        </is>
      </c>
      <c r="T90" s="151" t="inlineStr">
        <is>
          <t>区农业农村局</t>
        </is>
      </c>
      <c r="U90" s="151" t="inlineStr">
        <is>
          <t>小坝圩一组</t>
        </is>
      </c>
      <c r="V90" s="151" t="inlineStr">
        <is>
          <t>是</t>
        </is>
      </c>
      <c r="W90" s="189" t="n">
        <v>46023</v>
      </c>
      <c r="X90" s="189" t="n">
        <v>46357</v>
      </c>
      <c r="Y90" s="151" t="n"/>
    </row>
    <row r="91" ht="96" customHeight="1" s="1">
      <c r="A91" s="151" t="n">
        <v>83</v>
      </c>
      <c r="B91" s="151" t="inlineStr">
        <is>
          <t>乡村建设行动</t>
        </is>
      </c>
      <c r="C91" s="151" t="inlineStr">
        <is>
          <t>农村基础设施-含产业配套基础设施</t>
        </is>
      </c>
      <c r="D91" s="151" t="inlineStr">
        <is>
          <t>农村道路建设（通村路、通户路、小型桥梁及农村污水治理等）</t>
        </is>
      </c>
      <c r="E91" s="151" t="inlineStr">
        <is>
          <t>南盘江至林水园人居环境提升项目</t>
        </is>
      </c>
      <c r="F91" s="151" t="inlineStr">
        <is>
          <t>沿江</t>
        </is>
      </c>
      <c r="G91" s="151" t="inlineStr">
        <is>
          <t>小坝圩社区</t>
        </is>
      </c>
      <c r="H91" s="151" t="inlineStr">
        <is>
          <t>新建</t>
        </is>
      </c>
      <c r="I91" s="162" t="inlineStr">
        <is>
          <t>南盘江至林水园道路硬化项目，拟建设混凝土路面380米，宽3.5米，占地面积1330㎡；主要建设内容为路床整形1406㎡； 路基压实1406㎡；10cm厚碎石铺垫1330㎡；20cm后C30混凝土路面1330㎡；预计使用资金16.12万元。</t>
        </is>
      </c>
      <c r="J91" s="643">
        <f>K91+L91+M91</f>
        <v/>
      </c>
      <c r="K91" s="643" t="n">
        <v>0</v>
      </c>
      <c r="L91" s="643" t="n">
        <v>16.12</v>
      </c>
      <c r="M91" s="643" t="n">
        <v>0</v>
      </c>
      <c r="N91" s="162" t="inlineStr">
        <is>
          <t>提升村庄人居环境，改善生产生活条件，提高生产效率，弥补基础设施建设短板，为村民走户串乡，提高生产效率铺路，也是为了让村民走向更富，村庄走向更美，乡村建设走向更好打下坚实基础，项目覆盖受益群众85户415人。</t>
        </is>
      </c>
      <c r="O91" s="162" t="inlineStr">
        <is>
          <t>通过基础设施配套建设，改善村民的日常出行条件，提升村内人居环境</t>
        </is>
      </c>
      <c r="P91" s="151" t="n">
        <v>414</v>
      </c>
      <c r="Q91" s="151" t="inlineStr">
        <is>
          <t>否</t>
        </is>
      </c>
      <c r="R91" s="151" t="inlineStr">
        <is>
          <t>否</t>
        </is>
      </c>
      <c r="S91" s="151" t="inlineStr">
        <is>
          <t>否</t>
        </is>
      </c>
      <c r="T91" s="151" t="inlineStr">
        <is>
          <t>区农业农村局</t>
        </is>
      </c>
      <c r="U91" s="151" t="inlineStr">
        <is>
          <t>小坝圩五组</t>
        </is>
      </c>
      <c r="V91" s="151" t="inlineStr">
        <is>
          <t>是</t>
        </is>
      </c>
      <c r="W91" s="189" t="n">
        <v>46023</v>
      </c>
      <c r="X91" s="189" t="n">
        <v>46357</v>
      </c>
      <c r="Y91" s="151" t="n"/>
    </row>
    <row r="92" ht="96" customHeight="1" s="1">
      <c r="A92" s="151" t="n">
        <v>84</v>
      </c>
      <c r="B92" s="151" t="inlineStr">
        <is>
          <t>乡村建设行动</t>
        </is>
      </c>
      <c r="C92" s="151" t="inlineStr">
        <is>
          <t>农村基础设施-含产业配套基础设施</t>
        </is>
      </c>
      <c r="D92" s="151" t="inlineStr">
        <is>
          <t>农村道路建设（通村路、通户路、小型桥梁及农村污水治理等）</t>
        </is>
      </c>
      <c r="E92" s="151" t="inlineStr">
        <is>
          <t>中河5#桥至关麦地人居环境提升项目</t>
        </is>
      </c>
      <c r="F92" s="151" t="inlineStr">
        <is>
          <t>沿江</t>
        </is>
      </c>
      <c r="G92" s="151" t="inlineStr">
        <is>
          <t>小坝圩社区</t>
        </is>
      </c>
      <c r="H92" s="151" t="inlineStr">
        <is>
          <t>新建</t>
        </is>
      </c>
      <c r="I92" s="162" t="inlineStr">
        <is>
          <t>中河5#桥至关麦地道路硬化项目，拟建设混凝土路面610米，宽3米，占地面积1830㎡；主要建设内容为路床整形1952㎡； 路基压实1952㎡；10cm厚碎石铺垫1830㎡；20cm后C30混凝土路面1830㎡；预计使用资金22.18万元。</t>
        </is>
      </c>
      <c r="J92" s="643">
        <f>K92+L92+M92</f>
        <v/>
      </c>
      <c r="K92" s="643" t="n">
        <v>0</v>
      </c>
      <c r="L92" s="643" t="n">
        <v>22.18</v>
      </c>
      <c r="M92" s="643" t="n">
        <v>0</v>
      </c>
      <c r="N92" s="162" t="inlineStr">
        <is>
          <t>提升村庄人居环境，改善生产生活条件，提高生产效率，弥补基础设施建设短板，为村民走户串乡，提高生产效率铺路，也是为了让村民走向更富，村庄走向更美，乡村建设走向更好打下坚实基础，项目覆盖受益群众160户617人。</t>
        </is>
      </c>
      <c r="O92" s="162" t="inlineStr">
        <is>
          <t>通过基础设施配套建设，改善村民的日常出行条件，提升村内人居环境</t>
        </is>
      </c>
      <c r="P92" s="151" t="n">
        <v>617</v>
      </c>
      <c r="Q92" s="151" t="inlineStr">
        <is>
          <t>否</t>
        </is>
      </c>
      <c r="R92" s="151" t="inlineStr">
        <is>
          <t>否</t>
        </is>
      </c>
      <c r="S92" s="151" t="inlineStr">
        <is>
          <t>否</t>
        </is>
      </c>
      <c r="T92" s="151" t="inlineStr">
        <is>
          <t>区农业农村局</t>
        </is>
      </c>
      <c r="U92" s="151" t="inlineStr">
        <is>
          <t>小坝圩十一组</t>
        </is>
      </c>
      <c r="V92" s="151" t="inlineStr">
        <is>
          <t>是</t>
        </is>
      </c>
      <c r="W92" s="189" t="n">
        <v>46023</v>
      </c>
      <c r="X92" s="189" t="n">
        <v>46357</v>
      </c>
      <c r="Y92" s="150" t="n"/>
    </row>
    <row r="93" ht="108" customHeight="1" s="1">
      <c r="A93" s="151" t="n">
        <v>85</v>
      </c>
      <c r="B93" s="151" t="inlineStr">
        <is>
          <t>乡村建设行动</t>
        </is>
      </c>
      <c r="C93" s="151" t="inlineStr">
        <is>
          <t>农村基础设施_含产业配套基础设施</t>
        </is>
      </c>
      <c r="D93" s="151" t="inlineStr">
        <is>
          <t>农村道路建设（通村路、通户路、小型桥梁等）</t>
        </is>
      </c>
      <c r="E93" s="151" t="inlineStr">
        <is>
          <t>新发村第八村民小组新村一期人居环境提升项目</t>
        </is>
      </c>
      <c r="F93" s="151" t="inlineStr">
        <is>
          <t>沿江街道</t>
        </is>
      </c>
      <c r="G93" s="151" t="inlineStr">
        <is>
          <t>新发村委会</t>
        </is>
      </c>
      <c r="H93" s="151" t="inlineStr">
        <is>
          <t>新建</t>
        </is>
      </c>
      <c r="I93" s="162" t="inlineStr">
        <is>
          <t>联户路硬化12条，C25砼，全长640米、宽4至12米、厚0.20至0.25米；土方开挖及外运2044立方米，砂石垫层292立方米，路床整形2920平方米，硬化路面2920平方米(730立方米)。</t>
        </is>
      </c>
      <c r="J93" s="643">
        <f>K93+L93+M93</f>
        <v/>
      </c>
      <c r="K93" s="643" t="n">
        <v>0</v>
      </c>
      <c r="L93" s="643" t="n">
        <v>20</v>
      </c>
      <c r="M93" s="643" t="n"/>
      <c r="N93" s="162" t="inlineStr">
        <is>
          <t>提升村庄人居环境，改善生产生活条件，提高生产效率，弥补新发村委会第九村民小组基础设施建设短板，为村民走户串乡，提高生产效率铺路，也是为了让村民走向更富，村庄走向更美，乡村建设走向更好打下坚实基础，其中涉及，项目覆盖受益群众209户1014余人，</t>
        </is>
      </c>
      <c r="O93" s="162" t="inlineStr">
        <is>
          <t>提升村庄人居环境，改善居民生产生活条件，提高生产效率，为村民走户串乡，提高生产效率铺路。</t>
        </is>
      </c>
      <c r="P93" s="151" t="n">
        <v>502</v>
      </c>
      <c r="Q93" s="151" t="inlineStr">
        <is>
          <t>是</t>
        </is>
      </c>
      <c r="R93" s="151" t="inlineStr">
        <is>
          <t>否</t>
        </is>
      </c>
      <c r="S93" s="151" t="inlineStr">
        <is>
          <t>否</t>
        </is>
      </c>
      <c r="T93" s="151" t="inlineStr">
        <is>
          <t>麒麟区农业农村局</t>
        </is>
      </c>
      <c r="U93" s="151" t="inlineStr">
        <is>
          <t>沿江街道新发村委会</t>
        </is>
      </c>
      <c r="V93" s="151" t="inlineStr">
        <is>
          <t>是</t>
        </is>
      </c>
      <c r="W93" s="189" t="n">
        <v>46023</v>
      </c>
      <c r="X93" s="189" t="n">
        <v>46357</v>
      </c>
      <c r="Y93" s="162" t="n"/>
    </row>
    <row r="94" ht="84" customHeight="1" s="1">
      <c r="A94" s="151" t="n">
        <v>86</v>
      </c>
      <c r="B94" s="151" t="inlineStr">
        <is>
          <t>乡村建设行动</t>
        </is>
      </c>
      <c r="C94" s="151" t="inlineStr">
        <is>
          <t>人居环境整治</t>
        </is>
      </c>
      <c r="D94" s="151" t="inlineStr">
        <is>
          <t>农村污水治理</t>
        </is>
      </c>
      <c r="E94" s="151" t="inlineStr">
        <is>
          <t>新发村第八村民小组新村一期人居环境提升项目</t>
        </is>
      </c>
      <c r="F94" s="151" t="inlineStr">
        <is>
          <t>沿江街道</t>
        </is>
      </c>
      <c r="G94" s="151" t="inlineStr">
        <is>
          <t>新发村委会</t>
        </is>
      </c>
      <c r="H94" s="151" t="inlineStr">
        <is>
          <t>新建</t>
        </is>
      </c>
      <c r="I94" s="162" t="inlineStr">
        <is>
          <t>土方开挖968.4立方米，土方回填316.3立方米。砂石垫层53.7立方米，C20砼垫层107.4立方米，C20砼雨污管半包管316.3立方米，安装规格为φ1000 沉井20个，安装规格为φ700沉井22个，安装雨污水管网830米。</t>
        </is>
      </c>
      <c r="J94" s="643">
        <f>K94+L94+M94</f>
        <v/>
      </c>
      <c r="K94" s="643" t="n">
        <v>0</v>
      </c>
      <c r="L94" s="643" t="n">
        <v>30</v>
      </c>
      <c r="M94" s="643" t="n">
        <v>19</v>
      </c>
      <c r="N94" s="162" t="inlineStr">
        <is>
          <t>通过建设污水管网项目，有效治理污水，提升村内人居环境。</t>
        </is>
      </c>
      <c r="O94" s="162" t="inlineStr">
        <is>
          <t>通过基础设施配套建设，改善村民日常污水排放乱拍的情况，提升村内人居环境</t>
        </is>
      </c>
      <c r="P94" s="151" t="n">
        <v>502</v>
      </c>
      <c r="Q94" s="151" t="inlineStr">
        <is>
          <t>是</t>
        </is>
      </c>
      <c r="R94" s="151" t="inlineStr">
        <is>
          <t>否</t>
        </is>
      </c>
      <c r="S94" s="151" t="inlineStr">
        <is>
          <t>否</t>
        </is>
      </c>
      <c r="T94" s="151" t="inlineStr">
        <is>
          <t>麒麟区农业农村局</t>
        </is>
      </c>
      <c r="U94" s="151" t="inlineStr">
        <is>
          <t>沿江街道新发村委会</t>
        </is>
      </c>
      <c r="V94" s="151" t="inlineStr">
        <is>
          <t>是</t>
        </is>
      </c>
      <c r="W94" s="189" t="n">
        <v>46023</v>
      </c>
      <c r="X94" s="189" t="n">
        <v>46357</v>
      </c>
      <c r="Y94" s="162" t="n"/>
    </row>
    <row r="95" ht="60" customHeight="1" s="1">
      <c r="A95" s="151" t="n">
        <v>87</v>
      </c>
      <c r="B95" s="644" t="inlineStr">
        <is>
          <t>乡村建设行动</t>
        </is>
      </c>
      <c r="C95" s="644" t="inlineStr">
        <is>
          <t>农村基础设施_含产业配套基础设施</t>
        </is>
      </c>
      <c r="D95" s="644" t="inlineStr">
        <is>
          <t>农村道路建设（通村路、通户路、小型桥梁等）</t>
        </is>
      </c>
      <c r="E95" s="644" t="inlineStr">
        <is>
          <t>雅户社区晏下小组人居环境提升项目</t>
        </is>
      </c>
      <c r="F95" s="644" t="inlineStr">
        <is>
          <t>三宝街道</t>
        </is>
      </c>
      <c r="G95" s="644" t="inlineStr">
        <is>
          <t>雅户社区</t>
        </is>
      </c>
      <c r="H95" s="647" t="inlineStr">
        <is>
          <t>新建</t>
        </is>
      </c>
      <c r="I95" s="645" t="inlineStr">
        <is>
          <t>雅户社区晏下小组5队新村，硬化新村道路5条，共计长度2500米，宽4米，厚0.2米</t>
        </is>
      </c>
      <c r="J95" s="643">
        <f>K95+L95+M95</f>
        <v/>
      </c>
      <c r="K95" s="648" t="n"/>
      <c r="L95" s="648" t="n">
        <v>20</v>
      </c>
      <c r="M95" s="648" t="n"/>
      <c r="N95" s="653" t="inlineStr">
        <is>
          <t>通过道路硬化项目建设，为居民出行提供便利，提升人居环境。受益户450户2118人（其中脱贫户3户17人）</t>
        </is>
      </c>
      <c r="O95" s="651" t="inlineStr">
        <is>
          <t>改善交通条件，方便居民出行，提高居民的生产效率</t>
        </is>
      </c>
      <c r="P95" s="649" t="n">
        <v>2118</v>
      </c>
      <c r="Q95" s="647" t="inlineStr">
        <is>
          <t>否</t>
        </is>
      </c>
      <c r="R95" s="647" t="inlineStr">
        <is>
          <t>否</t>
        </is>
      </c>
      <c r="S95" s="647" t="inlineStr">
        <is>
          <t>否</t>
        </is>
      </c>
      <c r="T95" s="644" t="inlineStr">
        <is>
          <t>区交通局</t>
        </is>
      </c>
      <c r="U95" s="644" t="inlineStr">
        <is>
          <t>雅户社区</t>
        </is>
      </c>
      <c r="V95" s="151" t="inlineStr">
        <is>
          <t>是</t>
        </is>
      </c>
      <c r="W95" s="189" t="n">
        <v>46023</v>
      </c>
      <c r="X95" s="189" t="n">
        <v>46357</v>
      </c>
      <c r="Y95" s="652" t="n"/>
    </row>
    <row r="96" ht="60" customHeight="1" s="1">
      <c r="A96" s="151" t="n">
        <v>88</v>
      </c>
      <c r="B96" s="644" t="inlineStr">
        <is>
          <t>乡村建设行动</t>
        </is>
      </c>
      <c r="C96" s="644" t="inlineStr">
        <is>
          <t>农村基础设施_含产业配套基础设施</t>
        </is>
      </c>
      <c r="D96" s="644" t="inlineStr">
        <is>
          <t>农村道路建设（通村路、通户路、小型桥梁等）</t>
        </is>
      </c>
      <c r="E96" s="644" t="inlineStr">
        <is>
          <t>何旗社区南延线至田家堡居民小组人居环境提升项目</t>
        </is>
      </c>
      <c r="F96" s="644" t="inlineStr">
        <is>
          <t>三宝街道</t>
        </is>
      </c>
      <c r="G96" s="644" t="inlineStr">
        <is>
          <t>何旗社区</t>
        </is>
      </c>
      <c r="H96" s="647" t="inlineStr">
        <is>
          <t>新建</t>
        </is>
      </c>
      <c r="I96" s="645" t="inlineStr">
        <is>
          <t>南延线至田家堡居小组小坝道路硬化，长1063米、宽5米、厚0.2米</t>
        </is>
      </c>
      <c r="J96" s="643">
        <f>K96+L96+M96</f>
        <v/>
      </c>
      <c r="K96" s="648" t="n"/>
      <c r="L96" s="648" t="n">
        <v>20</v>
      </c>
      <c r="M96" s="648" t="n"/>
      <c r="N96" s="653" t="inlineStr">
        <is>
          <t>通过南延线至田家堡居小组小坝道路硬化项目建设，为居民出行提供便利，提升人居环境。受益户450户2118人（其中脱贫户3户17人）</t>
        </is>
      </c>
      <c r="O96" s="651" t="inlineStr">
        <is>
          <t>改善交通条件，方便居民出行，提高居民的生产效率</t>
        </is>
      </c>
      <c r="P96" s="649" t="n">
        <v>2118</v>
      </c>
      <c r="Q96" s="647" t="inlineStr">
        <is>
          <t>否</t>
        </is>
      </c>
      <c r="R96" s="647" t="inlineStr">
        <is>
          <t>否</t>
        </is>
      </c>
      <c r="S96" s="647" t="inlineStr">
        <is>
          <t>否</t>
        </is>
      </c>
      <c r="T96" s="644" t="inlineStr">
        <is>
          <t>区交通局</t>
        </is>
      </c>
      <c r="U96" s="644" t="inlineStr">
        <is>
          <t>何旗社区</t>
        </is>
      </c>
      <c r="V96" s="151" t="inlineStr">
        <is>
          <t>是</t>
        </is>
      </c>
      <c r="W96" s="189" t="n">
        <v>46023</v>
      </c>
      <c r="X96" s="189" t="n">
        <v>46357</v>
      </c>
      <c r="Y96" s="652" t="n"/>
    </row>
    <row r="97" ht="409.5" customHeight="1" s="1">
      <c r="A97" s="151" t="n">
        <v>89</v>
      </c>
      <c r="B97" s="644" t="inlineStr">
        <is>
          <t>乡村建设行动</t>
        </is>
      </c>
      <c r="C97" s="644" t="inlineStr">
        <is>
          <t>农村基础设施_含产业配套基础设施</t>
        </is>
      </c>
      <c r="D97" s="644" t="inlineStr">
        <is>
          <t>农村道路建设（通村路、通户路、小型桥梁等）</t>
        </is>
      </c>
      <c r="E97" s="644" t="inlineStr">
        <is>
          <t>三宝社区一组人居环境提升项目</t>
        </is>
      </c>
      <c r="F97" s="644" t="inlineStr">
        <is>
          <t>三宝街道</t>
        </is>
      </c>
      <c r="G97" s="644" t="inlineStr">
        <is>
          <t>三宝社区</t>
        </is>
      </c>
      <c r="H97" s="647" t="inlineStr">
        <is>
          <t>新建</t>
        </is>
      </c>
      <c r="I97" s="645" t="inlineStr">
        <is>
          <t>三宝街道三宝社区第一居民小组通村主干道道路硬化项目，新村主干道修建共3条：总长1627.5米，平均宽度6.5米，厚0.2米。其中：①张鹤琼至王雪松户，总长655米，宽度8米，厚0.2米；②赵明河户至吴留波户，总长645米，宽度5米，厚0.2米；③龙彩娥户至李江波户，总长327.5米，宽度5米。厚0.2米。具体如下：一是清理地上附着物以及找平所需材料及资金：1.土壤类别:三类土，2.挖土深度:0.6m内，3.自卸汽车运土5km，共计8110.5m³，单价￥15.60元，合计投入资金￥126523.80元。二是对路面进行铺设所需材料及资金：1.混凝土强度等级:C25，2.厚度:20cm，3.嵌缝材料: 路沥青道 ,间距6米，4.道路模板及塑料膜养护，共计10015㎡，单价￥82.56元，合计投入资金￥826838.40元。三是道路后期维护所需材料及资金，1.锯缝机切缝嵌道路沥青，2.缝宽6mm 缝深5cm，共计2003m，单价￥13.22元，合计投入资金￥26479.66元。合计该项目预算总投资￥979841.86元。其中申请农村公益事业财政奖补资金￥930000.00元。</t>
        </is>
      </c>
      <c r="J97" s="643">
        <f>K97+L97+M97</f>
        <v/>
      </c>
      <c r="K97" s="648" t="n">
        <v>20</v>
      </c>
      <c r="L97" s="648" t="n"/>
      <c r="M97" s="648" t="n">
        <v>5</v>
      </c>
      <c r="N97" s="653" t="inlineStr">
        <is>
          <t>通过实施三宝街道三宝社区第一居民小组通村主干道道路硬化项目，可以本项目道路工程及配套工程实施后，将使三宝社区整体的基础设施更加完善，给人们居住、生活提供一个良好的环境。更重要的是，通过基础设施的完善，将对，三宝社区的后续开发建设创造一个优良的条件，推动当地社会经济发展，加快三宝社区城市化、工业化的进程。
（二）经济效益
通过实施三宝街道三宝社区第一居民小组通村主干道道路硬化项目，加快全面建设小康社会的步伐，与此同时，对社会中关于基础设施的建设工作，公路的完善与发展就是其中显而易见的一方面。公路体系的完备不仅体现了我国体制的优越性，更是为我国进一步的发展奠定了良好的基础。公路在拉动内需的同时，也带动经济不断增长。所谓要致富先修路，当其中一段建成的公路全面投入使用后，就代表着一个地区与另一个地区之间多了一层沟通和交流，加快了三宝社区同其他村（社区）的合同协作。
（三）生态效益
通过实施三宝街道三宝社区第一居民通村道路硬化项目，将使社区的生态环境明显改善，道路建设给居民带来方便、快捷、高效的同时，也给环境带来诸如空气污染、噪声污染、交通事故、环境破坏、生态失衡等问题。为了人与自然的和谐发展，为了提高生活质量，人们不断的寻求科学合理的道路规划，采取一系列的生态、环境保护措施，使道路建设更加舒适、美观、环保。</t>
        </is>
      </c>
      <c r="O97" s="644" t="inlineStr">
        <is>
          <t>道路好走了，群众的心情也好了，整个三宝辖区环境也好了</t>
        </is>
      </c>
      <c r="P97" s="649" t="n">
        <v>7261</v>
      </c>
      <c r="Q97" s="647" t="inlineStr">
        <is>
          <t>否</t>
        </is>
      </c>
      <c r="R97" s="647" t="inlineStr">
        <is>
          <t>否</t>
        </is>
      </c>
      <c r="S97" s="647" t="inlineStr">
        <is>
          <t>否</t>
        </is>
      </c>
      <c r="T97" s="644" t="inlineStr">
        <is>
          <t>区交通局</t>
        </is>
      </c>
      <c r="U97" s="644" t="inlineStr">
        <is>
          <t>三宝社区</t>
        </is>
      </c>
      <c r="V97" s="151" t="inlineStr">
        <is>
          <t>是</t>
        </is>
      </c>
      <c r="W97" s="189" t="n">
        <v>46023</v>
      </c>
      <c r="X97" s="189" t="n">
        <v>46357</v>
      </c>
      <c r="Y97" s="644" t="n"/>
    </row>
    <row r="98" ht="60" customHeight="1" s="1">
      <c r="A98" s="151" t="n">
        <v>90</v>
      </c>
      <c r="B98" s="644" t="inlineStr">
        <is>
          <t>乡村建设行动</t>
        </is>
      </c>
      <c r="C98" s="644" t="inlineStr">
        <is>
          <t>农村基础设施_含产业配套基础设施</t>
        </is>
      </c>
      <c r="D98" s="644" t="inlineStr">
        <is>
          <t>农村道路建设（通村路、通户路、小型桥梁等）</t>
        </is>
      </c>
      <c r="E98" s="644" t="inlineStr">
        <is>
          <t>张家营村委会张家营小组人居环境提升项目</t>
        </is>
      </c>
      <c r="F98" s="644" t="inlineStr">
        <is>
          <t>三宝街道</t>
        </is>
      </c>
      <c r="G98" s="644" t="inlineStr">
        <is>
          <t>张家营村委会</t>
        </is>
      </c>
      <c r="H98" s="647" t="inlineStr">
        <is>
          <t>新建</t>
        </is>
      </c>
      <c r="I98" s="645" t="inlineStr">
        <is>
          <t xml:space="preserve">张家营村小组硬化南盘江边至毕云花家进村道路，长600米，宽5米，预计30万元。 </t>
        </is>
      </c>
      <c r="J98" s="643">
        <f>K98+L98+M98</f>
        <v/>
      </c>
      <c r="K98" s="648" t="n"/>
      <c r="L98" s="643" t="n">
        <v>30</v>
      </c>
      <c r="M98" s="648" t="n"/>
      <c r="N98" s="651" t="inlineStr">
        <is>
          <t>改善交通条件，方便居民出行，提高居民的生产效率</t>
        </is>
      </c>
      <c r="O98" s="162" t="inlineStr">
        <is>
          <t>改善交通条件，方便居民出行，提高居民的生产效率</t>
        </is>
      </c>
      <c r="P98" s="649" t="n">
        <v>1455</v>
      </c>
      <c r="Q98" s="151" t="inlineStr">
        <is>
          <t>否</t>
        </is>
      </c>
      <c r="R98" s="151" t="inlineStr">
        <is>
          <t>否</t>
        </is>
      </c>
      <c r="S98" s="151" t="inlineStr">
        <is>
          <t>否</t>
        </is>
      </c>
      <c r="T98" s="644" t="inlineStr">
        <is>
          <t>区农业农村局</t>
        </is>
      </c>
      <c r="U98" s="644" t="inlineStr">
        <is>
          <t>张家营村委会</t>
        </is>
      </c>
      <c r="V98" s="151" t="inlineStr">
        <is>
          <t>是</t>
        </is>
      </c>
      <c r="W98" s="189" t="n">
        <v>46023</v>
      </c>
      <c r="X98" s="189" t="n">
        <v>46357</v>
      </c>
      <c r="Y98" s="652" t="n"/>
    </row>
    <row r="99" ht="60" customHeight="1" s="1">
      <c r="A99" s="151" t="n">
        <v>91</v>
      </c>
      <c r="B99" s="644" t="inlineStr">
        <is>
          <t>乡村建设行动</t>
        </is>
      </c>
      <c r="C99" s="644" t="inlineStr">
        <is>
          <t>农村基础设施_含产业配套基础设施</t>
        </is>
      </c>
      <c r="D99" s="644" t="inlineStr">
        <is>
          <t>产业路、资源路、旅游路建设</t>
        </is>
      </c>
      <c r="E99" s="644" t="inlineStr">
        <is>
          <t>黄旗村委会周旗村农业生产道路建设项目</t>
        </is>
      </c>
      <c r="F99" s="644" t="inlineStr">
        <is>
          <t>三宝街道</t>
        </is>
      </c>
      <c r="G99" s="644" t="inlineStr">
        <is>
          <t>黄旗村委会</t>
        </is>
      </c>
      <c r="H99" s="647" t="inlineStr">
        <is>
          <t>新建</t>
        </is>
      </c>
      <c r="I99" s="645" t="inlineStr">
        <is>
          <t>大塘至黄上路长560米，宽4米，厚0.2米；草海子西侧长约200米，宽4米，厚0.2米；刷布场至华标坟长250米，宽3米，厚0.2米。</t>
        </is>
      </c>
      <c r="J99" s="643">
        <f>K99+L99+M99</f>
        <v/>
      </c>
      <c r="K99" s="648" t="n">
        <v>35</v>
      </c>
      <c r="L99" s="648" t="n"/>
      <c r="M99" s="648" t="n"/>
      <c r="N99" s="651" t="inlineStr">
        <is>
          <t>改善交通条件，方便居民出行，提高居民的生产效率</t>
        </is>
      </c>
      <c r="O99" s="162" t="inlineStr">
        <is>
          <t>改善交通条件，方便居民出行，提高居民的生产效率</t>
        </is>
      </c>
      <c r="P99" s="649" t="n">
        <v>1700</v>
      </c>
      <c r="Q99" s="151" t="inlineStr">
        <is>
          <t>否</t>
        </is>
      </c>
      <c r="R99" s="151" t="inlineStr">
        <is>
          <t>否</t>
        </is>
      </c>
      <c r="S99" s="151" t="inlineStr">
        <is>
          <t>否</t>
        </is>
      </c>
      <c r="T99" s="644" t="inlineStr">
        <is>
          <t>区交通局</t>
        </is>
      </c>
      <c r="U99" s="644" t="inlineStr">
        <is>
          <t>黄旗村委会</t>
        </is>
      </c>
      <c r="V99" s="151" t="inlineStr">
        <is>
          <t>是</t>
        </is>
      </c>
      <c r="W99" s="189" t="n">
        <v>46023</v>
      </c>
      <c r="X99" s="189" t="n">
        <v>46357</v>
      </c>
      <c r="Y99" s="652" t="n"/>
    </row>
    <row r="100" ht="60" customHeight="1" s="1">
      <c r="A100" s="151" t="n">
        <v>92</v>
      </c>
      <c r="B100" s="644" t="inlineStr">
        <is>
          <t>乡村建设行动</t>
        </is>
      </c>
      <c r="C100" s="644" t="inlineStr">
        <is>
          <t>农村基础设施_含产业配套基础设施</t>
        </is>
      </c>
      <c r="D100" s="644" t="inlineStr">
        <is>
          <t>农村道路建设（通村路、通户路、小型桥梁等）</t>
        </is>
      </c>
      <c r="E100" s="644" t="inlineStr">
        <is>
          <t>青峰村委会房子冲村小组人居环境提升项目</t>
        </is>
      </c>
      <c r="F100" s="644" t="inlineStr">
        <is>
          <t>三宝街道</t>
        </is>
      </c>
      <c r="G100" s="644" t="inlineStr">
        <is>
          <t>青峰村委会</t>
        </is>
      </c>
      <c r="H100" s="647" t="inlineStr">
        <is>
          <t>新建</t>
        </is>
      </c>
      <c r="I100" s="645" t="inlineStr">
        <is>
          <t>硬化房子冲村小组道路一条，从山场园至八角冲，全长1200米，宽5米，厚0.25米。</t>
        </is>
      </c>
      <c r="J100" s="643">
        <f>K100+L100+M100</f>
        <v/>
      </c>
      <c r="K100" s="648" t="n">
        <v>30</v>
      </c>
      <c r="L100" s="648" t="n"/>
      <c r="M100" s="648" t="n"/>
      <c r="N100" s="651" t="inlineStr">
        <is>
          <t>改善交通条件，方便居民出行，提高居民的生产效率</t>
        </is>
      </c>
      <c r="O100" s="162" t="inlineStr">
        <is>
          <t>改善交通条件，方便居民出行，提高居民的生产效率</t>
        </is>
      </c>
      <c r="P100" s="649" t="n">
        <v>1600</v>
      </c>
      <c r="Q100" s="151" t="inlineStr">
        <is>
          <t>否</t>
        </is>
      </c>
      <c r="R100" s="151" t="inlineStr">
        <is>
          <t>否</t>
        </is>
      </c>
      <c r="S100" s="151" t="inlineStr">
        <is>
          <t>否</t>
        </is>
      </c>
      <c r="T100" s="644" t="inlineStr">
        <is>
          <t>区交通局</t>
        </is>
      </c>
      <c r="U100" s="644" t="inlineStr">
        <is>
          <t>青峰村委会</t>
        </is>
      </c>
      <c r="V100" s="151" t="inlineStr">
        <is>
          <t>是</t>
        </is>
      </c>
      <c r="W100" s="189" t="n">
        <v>46023</v>
      </c>
      <c r="X100" s="189" t="n">
        <v>46357</v>
      </c>
      <c r="Y100" s="652" t="n"/>
    </row>
    <row r="101" ht="156" customHeight="1" s="1">
      <c r="A101" s="151" t="n">
        <v>93</v>
      </c>
      <c r="B101" s="151" t="inlineStr">
        <is>
          <t>乡村建设行动</t>
        </is>
      </c>
      <c r="C101" s="151" t="inlineStr">
        <is>
          <t>人居环境整治</t>
        </is>
      </c>
      <c r="D101" s="151" t="inlineStr">
        <is>
          <t>农村污水治理</t>
        </is>
      </c>
      <c r="E101" s="151" t="inlineStr">
        <is>
          <t>沙坝村委会尖山小组农村污水治理</t>
        </is>
      </c>
      <c r="F101" s="151" t="inlineStr">
        <is>
          <t>潇湘街道</t>
        </is>
      </c>
      <c r="G101" s="151" t="inlineStr">
        <is>
          <t>沙坝村委会</t>
        </is>
      </c>
      <c r="H101" s="151" t="inlineStr">
        <is>
          <t>新建</t>
        </is>
      </c>
      <c r="I101" s="162" t="inlineStr">
        <is>
          <t>尖山小组新建3格化粪池4个、检查井11个、安装160mmPE管约1020米、110mmPE管约350米、破碎路面量约120米。</t>
        </is>
      </c>
      <c r="J101" s="643">
        <f>K101+L101+M101</f>
        <v/>
      </c>
      <c r="K101" s="643" t="n"/>
      <c r="L101" s="643" t="n">
        <v>20</v>
      </c>
      <c r="M101" s="643" t="n">
        <v>0</v>
      </c>
      <c r="N101" s="162" t="inlineStr">
        <is>
          <t>通过实施麒麟区潇湘街道沙坝村委会尖山村民小组生活污水治理项目，建设3格化粪池4个、检查井11个、安装160mmPE管约1020米、110mmPE管约350米、破碎路面量约120米。促进村内环境卫生显著提升，生活污水得到有效治理，提高村民的自觉性，项目建成后产权归潇湘街道沙坝村委会；项目建成后预计项目水源水质保护率≥98%，项目受益人口91户393人、其中脱贫人口及监测对象14户55人。</t>
        </is>
      </c>
      <c r="O101" s="162" t="inlineStr">
        <is>
          <t>带动务工就业</t>
        </is>
      </c>
      <c r="P101" s="151" t="n">
        <v>393</v>
      </c>
      <c r="Q101" s="151" t="inlineStr">
        <is>
          <t>否</t>
        </is>
      </c>
      <c r="R101" s="151" t="inlineStr">
        <is>
          <t>否</t>
        </is>
      </c>
      <c r="S101" s="151" t="inlineStr">
        <is>
          <t>否</t>
        </is>
      </c>
      <c r="T101" s="151" t="inlineStr">
        <is>
          <t>区农业
农村局</t>
        </is>
      </c>
      <c r="U101" s="151" t="inlineStr">
        <is>
          <t>沙坝村委会</t>
        </is>
      </c>
      <c r="V101" s="151" t="inlineStr">
        <is>
          <t>是</t>
        </is>
      </c>
      <c r="W101" s="189" t="n">
        <v>46023</v>
      </c>
      <c r="X101" s="189" t="n">
        <v>46357</v>
      </c>
      <c r="Y101" s="194" t="n"/>
    </row>
    <row r="102" ht="120" customHeight="1" s="1">
      <c r="A102" s="151" t="n">
        <v>94</v>
      </c>
      <c r="B102" s="151" t="inlineStr">
        <is>
          <t>乡村建设行动</t>
        </is>
      </c>
      <c r="C102" s="151" t="inlineStr">
        <is>
          <t>农村基础设施_含产业配套基础设施</t>
        </is>
      </c>
      <c r="D102" s="151" t="inlineStr">
        <is>
          <t>农村道路建设（通村路、通户路、小型桥梁等）</t>
        </is>
      </c>
      <c r="E102" s="151" t="inlineStr">
        <is>
          <t>红庙社区人居环境提升项目</t>
        </is>
      </c>
      <c r="F102" s="151" t="inlineStr">
        <is>
          <t>潇湘街道</t>
        </is>
      </c>
      <c r="G102" s="151" t="inlineStr">
        <is>
          <t>红庙社区</t>
        </is>
      </c>
      <c r="H102" s="151" t="inlineStr">
        <is>
          <t>新建</t>
        </is>
      </c>
      <c r="I102" s="162" t="inlineStr">
        <is>
          <t>1.硬化红庙六组公房至河云村通组公路长1200米，宽5.5米；对部分倒塌的挡墙进行从新支砌240立方米，路面用C25混凝土硬化25CM，需要混凝土1650立方米。2.修复红庙四组至红庙三组通组公路长1100米，宽5米。路面用C25混凝土硬化25CM，需要混凝土1375立方米。</t>
        </is>
      </c>
      <c r="J102" s="643">
        <f>K102+L102+M102</f>
        <v/>
      </c>
      <c r="K102" s="643" t="n">
        <v>20</v>
      </c>
      <c r="L102" s="643" t="n"/>
      <c r="M102" s="643" t="n">
        <v>0</v>
      </c>
      <c r="N102" s="162" t="inlineStr">
        <is>
          <t>通过硬化红庙六组公房至河云村通组公路长1200米，宽5.5米；对部分倒塌的挡墙进行从新支砌240立方米；修复红庙四组至红庙三组通组公路长1100米，宽5米。改善群众的交通条件，方便出行；提升群众的幸福感、获得感。项目建成后产权归潇湘街道红庙社区，覆盖受益群众1590户3660人，其中脱贫户3户10人。</t>
        </is>
      </c>
      <c r="O102" s="162" t="inlineStr">
        <is>
          <t>带动务工就业</t>
        </is>
      </c>
      <c r="P102" s="151" t="n">
        <v>3660</v>
      </c>
      <c r="Q102" s="151" t="inlineStr">
        <is>
          <t>否</t>
        </is>
      </c>
      <c r="R102" s="151" t="inlineStr">
        <is>
          <t>否</t>
        </is>
      </c>
      <c r="S102" s="151" t="inlineStr">
        <is>
          <t>否</t>
        </is>
      </c>
      <c r="T102" s="151" t="inlineStr">
        <is>
          <t>区交通运输局</t>
        </is>
      </c>
      <c r="U102" s="151" t="inlineStr">
        <is>
          <t>红庙社区</t>
        </is>
      </c>
      <c r="V102" s="151" t="inlineStr">
        <is>
          <t>是</t>
        </is>
      </c>
      <c r="W102" s="189" t="n">
        <v>46023</v>
      </c>
      <c r="X102" s="189" t="n">
        <v>46357</v>
      </c>
      <c r="Y102" s="194" t="n"/>
    </row>
    <row r="103" ht="216" customHeight="1" s="1">
      <c r="A103" s="151" t="n">
        <v>95</v>
      </c>
      <c r="B103" s="151" t="inlineStr">
        <is>
          <t>乡村建设行动</t>
        </is>
      </c>
      <c r="C103" s="151" t="inlineStr">
        <is>
          <t>农村基础设施_含产业配套基础设施</t>
        </is>
      </c>
      <c r="D103" s="151" t="inlineStr">
        <is>
          <t>农村道路建设（通村路、通户路、小型桥梁等）</t>
        </is>
      </c>
      <c r="E103" s="151" t="inlineStr">
        <is>
          <t>轿子山村人居环境改善项目</t>
        </is>
      </c>
      <c r="F103" s="151" t="inlineStr">
        <is>
          <t>潇湘街道</t>
        </is>
      </c>
      <c r="G103" s="151" t="inlineStr">
        <is>
          <t>石灰窑村委会</t>
        </is>
      </c>
      <c r="H103" s="151" t="inlineStr">
        <is>
          <t>新建</t>
        </is>
      </c>
      <c r="I103" s="162" t="inlineStr">
        <is>
          <t>硬化村内联户道路长100米，宽3米，硬化轿子山老村连接北冲老村500米，宽4米</t>
        </is>
      </c>
      <c r="J103" s="643">
        <f>K103+L103+M103</f>
        <v/>
      </c>
      <c r="K103" s="643" t="n">
        <v>20</v>
      </c>
      <c r="L103" s="643" t="n"/>
      <c r="M103" s="643" t="n">
        <v>0</v>
      </c>
      <c r="N103" s="162" t="inlineStr">
        <is>
          <t>通过实施轿子山村内道路硬化，硬化村内联户道路长100米，宽3米，硬化轿子山老村连接北冲老村500米，宽4米。极大优化潇湘街道石灰窑村委会的资源配置，改善区域内基础设施，提高村民的生活水平和生活质量，进一步改善石灰窑村民与经开区南海子工业园区的交通条件，优化农村的生态环境，改善农民的生产、生活条件、促进农村经济社会全面、协调、可持续发展，为全面建成村庄秀美、环境优美、生活甜美、社会和美的社会主义小康社会奠定坚实基础。项目建成后产权归潇湘街道石灰窑村委会，项目覆盖受益群众227户998人，其中脱贫户27户90人。</t>
        </is>
      </c>
      <c r="O103" s="162" t="inlineStr">
        <is>
          <t>务工就业</t>
        </is>
      </c>
      <c r="P103" s="151" t="n">
        <v>350</v>
      </c>
      <c r="Q103" s="151" t="inlineStr">
        <is>
          <t>否</t>
        </is>
      </c>
      <c r="R103" s="151" t="inlineStr">
        <is>
          <t>否</t>
        </is>
      </c>
      <c r="S103" s="151" t="inlineStr">
        <is>
          <t>否</t>
        </is>
      </c>
      <c r="T103" s="151" t="inlineStr">
        <is>
          <t>区农业
农村局</t>
        </is>
      </c>
      <c r="U103" s="151" t="inlineStr">
        <is>
          <t>石灰窑村委会</t>
        </is>
      </c>
      <c r="V103" s="151" t="inlineStr">
        <is>
          <t>是</t>
        </is>
      </c>
      <c r="W103" s="189" t="n">
        <v>46023</v>
      </c>
      <c r="X103" s="189" t="n">
        <v>46357</v>
      </c>
      <c r="Y103" s="194" t="n"/>
    </row>
    <row r="104" ht="120" customHeight="1" s="1">
      <c r="A104" s="151" t="n">
        <v>96</v>
      </c>
      <c r="B104" s="151" t="inlineStr">
        <is>
          <t>乡村建设行动</t>
        </is>
      </c>
      <c r="C104" s="151" t="inlineStr">
        <is>
          <t>人居环境整治</t>
        </is>
      </c>
      <c r="D104" s="151" t="inlineStr">
        <is>
          <t>农村污水治理</t>
        </is>
      </c>
      <c r="E104" s="151" t="inlineStr">
        <is>
          <t>文明村委会乡箐小组人居环境改善项目</t>
        </is>
      </c>
      <c r="F104" s="151" t="inlineStr">
        <is>
          <t>潇湘街道</t>
        </is>
      </c>
      <c r="G104" s="151" t="inlineStr">
        <is>
          <t>文明村委会</t>
        </is>
      </c>
      <c r="H104" s="151" t="inlineStr">
        <is>
          <t>新建</t>
        </is>
      </c>
      <c r="I104" s="162" t="inlineStr">
        <is>
          <t>新建农村生活污水管网1300米，污水收集处理池200立方，沉井20个及配套设施。</t>
        </is>
      </c>
      <c r="J104" s="643">
        <f>K104+L104+M104</f>
        <v/>
      </c>
      <c r="K104" s="643" t="n">
        <v>20</v>
      </c>
      <c r="L104" s="643" t="n">
        <v>0</v>
      </c>
      <c r="M104" s="643" t="n">
        <v>0</v>
      </c>
      <c r="N104" s="162" t="inlineStr">
        <is>
          <t>通过实施文明村委会乡箐小组“两污”治理项目，建设污水管网1300余米、沉井20个，提升污水管网基础设施建设，改善了群众的生产条件，有效农村人居环境，增强了群众的幸福感、获得感。项目建成后产权归潇湘街道文明村委会。项目覆盖受益群众33户125人，其中脱贫户7户24人。</t>
        </is>
      </c>
      <c r="O104" s="162" t="inlineStr">
        <is>
          <t>带动务工就业</t>
        </is>
      </c>
      <c r="P104" s="151" t="n">
        <v>125</v>
      </c>
      <c r="Q104" s="151" t="inlineStr">
        <is>
          <t>否</t>
        </is>
      </c>
      <c r="R104" s="151" t="inlineStr">
        <is>
          <t>否</t>
        </is>
      </c>
      <c r="S104" s="151" t="inlineStr">
        <is>
          <t>否</t>
        </is>
      </c>
      <c r="T104" s="151" t="inlineStr">
        <is>
          <t>区农业
农村局</t>
        </is>
      </c>
      <c r="U104" s="151" t="inlineStr">
        <is>
          <t>文明村委会</t>
        </is>
      </c>
      <c r="V104" s="151" t="inlineStr">
        <is>
          <t>是</t>
        </is>
      </c>
      <c r="W104" s="189" t="n">
        <v>46023</v>
      </c>
      <c r="X104" s="189" t="n">
        <v>46357</v>
      </c>
      <c r="Y104" s="194" t="n"/>
    </row>
    <row r="105" ht="84" customHeight="1" s="1">
      <c r="A105" s="151" t="n">
        <v>97</v>
      </c>
      <c r="B105" s="151" t="inlineStr">
        <is>
          <t>乡村建设行动</t>
        </is>
      </c>
      <c r="C105" s="151" t="inlineStr">
        <is>
          <t>农村基础设施_含产业配套基础设施</t>
        </is>
      </c>
      <c r="D105" s="151" t="inlineStr">
        <is>
          <t>农村道路建设（通村路、通户路、小型桥梁等）</t>
        </is>
      </c>
      <c r="E105" s="151" t="inlineStr">
        <is>
          <t>潇湘村委会大碌碑村进村人居环境改善项目</t>
        </is>
      </c>
      <c r="F105" s="151" t="inlineStr">
        <is>
          <t>潇湘街道</t>
        </is>
      </c>
      <c r="G105" s="151" t="inlineStr">
        <is>
          <t>潇湘村委会</t>
        </is>
      </c>
      <c r="H105" s="151" t="inlineStr">
        <is>
          <t>新建</t>
        </is>
      </c>
      <c r="I105" s="151" t="inlineStr">
        <is>
          <t>袁家口子至炮点，沥青铺面，长约1800米，厚15CM，按原路面（4米）宽度修建；新河桥至北山脚，水泥硬化路面，长约1200米，宽5米，路面C25混凝土硬化30CM，及其他相关附属设施建设。</t>
        </is>
      </c>
      <c r="J105" s="643" t="n">
        <v>30</v>
      </c>
      <c r="K105" s="643" t="n">
        <v>30</v>
      </c>
      <c r="L105" s="643" t="n"/>
      <c r="M105" s="643" t="n">
        <v>0</v>
      </c>
      <c r="N105" s="151" t="inlineStr">
        <is>
          <t>通过项目的实施，改善了本村交通条件，方便群众生产生活出行；提升了群众的幸福感、获得感。项目建成后产权归潇湘街道潇湘村委会，覆盖受益群众266户1026人，其中脱贫户11户34人，消除风险监测户1户3人。</t>
        </is>
      </c>
      <c r="O105" s="151" t="inlineStr">
        <is>
          <t>带动务工就业</t>
        </is>
      </c>
      <c r="P105" s="151" t="n">
        <v>1026</v>
      </c>
      <c r="Q105" s="151" t="inlineStr">
        <is>
          <t>否</t>
        </is>
      </c>
      <c r="R105" s="151" t="inlineStr">
        <is>
          <t>否</t>
        </is>
      </c>
      <c r="S105" s="151" t="inlineStr">
        <is>
          <t>否</t>
        </is>
      </c>
      <c r="T105" s="151" t="inlineStr">
        <is>
          <t>区交通运输局</t>
        </is>
      </c>
      <c r="U105" s="151" t="inlineStr">
        <is>
          <t>潇湘村委会</t>
        </is>
      </c>
      <c r="V105" s="151" t="inlineStr">
        <is>
          <t>是</t>
        </is>
      </c>
      <c r="W105" s="189" t="n">
        <v>46023</v>
      </c>
      <c r="X105" s="189" t="n">
        <v>46357</v>
      </c>
      <c r="Y105" s="198" t="n"/>
    </row>
    <row r="106" ht="144" customHeight="1" s="1">
      <c r="A106" s="151" t="n">
        <v>98</v>
      </c>
      <c r="B106" s="151" t="inlineStr">
        <is>
          <t>乡村建设行动</t>
        </is>
      </c>
      <c r="C106" s="151" t="inlineStr">
        <is>
          <t>农村基础设施_含产业配套基础设施</t>
        </is>
      </c>
      <c r="D106" s="151" t="inlineStr">
        <is>
          <t>农村道路建设（通村路、通户路、小型桥梁等）</t>
        </is>
      </c>
      <c r="E106" s="151" t="inlineStr">
        <is>
          <t>新田社区人居环境改善项目</t>
        </is>
      </c>
      <c r="F106" s="151" t="inlineStr">
        <is>
          <t>越州镇</t>
        </is>
      </c>
      <c r="G106" s="151" t="inlineStr">
        <is>
          <t>新田社区</t>
        </is>
      </c>
      <c r="H106" s="151" t="inlineStr">
        <is>
          <t>新建</t>
        </is>
      </c>
      <c r="I106" s="162" t="inlineStr">
        <is>
          <t>粗砂调型及碾压3128.4m³，混凝土3555m³，毛石挡墙441.6m³，土方开挖外运2559.6m³，路面混凝土（C25)道路错车位27m³，毛石挡墙565.1m³，土方662.4m³，混凝土护栏32.4m³，其它：道路标识牌：1、○60型 4x1036元/块=4144.0、混凝土里程碑：3x180元/个=540.00，2、□84x40型 8x1836元/块=14694.00，△70型 4x1100元/块=4400.00。</t>
        </is>
      </c>
      <c r="J106" s="643">
        <f>K106+L106+M106</f>
        <v/>
      </c>
      <c r="K106" s="643" t="n">
        <v>30</v>
      </c>
      <c r="L106" s="643" t="n"/>
      <c r="M106" s="643" t="n">
        <v>0</v>
      </c>
      <c r="N106" s="162" t="inlineStr">
        <is>
          <t>通过基础设施配套建设，建立健全利益联结机制，进一步深化集体、企业与农民利益联结机制，降低农户种植成本，项目覆盖受益群众新田367户1268人，阿土寨246户846人，其中脱贫户15户55。</t>
        </is>
      </c>
      <c r="O106" s="162" t="inlineStr">
        <is>
          <t>带动生产</t>
        </is>
      </c>
      <c r="P106" s="151" t="n">
        <v>2114</v>
      </c>
      <c r="Q106" s="151" t="inlineStr">
        <is>
          <t>否</t>
        </is>
      </c>
      <c r="R106" s="151" t="inlineStr">
        <is>
          <t>否</t>
        </is>
      </c>
      <c r="S106" s="151" t="inlineStr">
        <is>
          <t>否</t>
        </is>
      </c>
      <c r="T106" s="151" t="inlineStr">
        <is>
          <t>区交通运输局</t>
        </is>
      </c>
      <c r="U106" s="151" t="inlineStr">
        <is>
          <t>新田社区</t>
        </is>
      </c>
      <c r="V106" s="151" t="inlineStr">
        <is>
          <t>是</t>
        </is>
      </c>
      <c r="W106" s="189" t="n">
        <v>46023</v>
      </c>
      <c r="X106" s="189" t="n">
        <v>46357</v>
      </c>
      <c r="Y106" s="162" t="n"/>
    </row>
    <row r="107" ht="96" customHeight="1" s="1">
      <c r="A107" s="151" t="n">
        <v>99</v>
      </c>
      <c r="B107" s="151" t="inlineStr">
        <is>
          <t>乡村建设行动</t>
        </is>
      </c>
      <c r="C107" s="151" t="inlineStr">
        <is>
          <t>农村基础设施_含产业配套基础设施</t>
        </is>
      </c>
      <c r="D107" s="151" t="inlineStr">
        <is>
          <t>农村道路建设（通村路、通户路、小型桥梁等）</t>
        </is>
      </c>
      <c r="E107" s="151" t="inlineStr">
        <is>
          <t>薛旗村委会杨旗村小组人居环境改善项目</t>
        </is>
      </c>
      <c r="F107" s="151" t="inlineStr">
        <is>
          <t>越州镇</t>
        </is>
      </c>
      <c r="G107" s="151" t="inlineStr">
        <is>
          <t>薛旗村委会</t>
        </is>
      </c>
      <c r="H107" s="151" t="inlineStr">
        <is>
          <t>新建</t>
        </is>
      </c>
      <c r="I107" s="162" t="inlineStr">
        <is>
          <t>杨旗村民小组计划村内道路硬化9条，总长925米、宽3.5米、厚0.2米，道路硬化面积3237.5平方米，新建排水沟975米。</t>
        </is>
      </c>
      <c r="J107" s="643">
        <f>K107+L107+M107</f>
        <v/>
      </c>
      <c r="K107" s="643" t="n">
        <v>0</v>
      </c>
      <c r="L107" s="643" t="n">
        <v>20</v>
      </c>
      <c r="M107" s="643" t="n">
        <v>0</v>
      </c>
      <c r="N107" s="162"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380户1512余人。</t>
        </is>
      </c>
      <c r="O107" s="162" t="inlineStr">
        <is>
          <t>带动生产</t>
        </is>
      </c>
      <c r="P107" s="151" t="n">
        <v>1512</v>
      </c>
      <c r="Q107" s="151" t="inlineStr">
        <is>
          <t>否</t>
        </is>
      </c>
      <c r="R107" s="151" t="inlineStr">
        <is>
          <t>否</t>
        </is>
      </c>
      <c r="S107" s="151" t="inlineStr">
        <is>
          <t>否</t>
        </is>
      </c>
      <c r="T107" s="151" t="inlineStr">
        <is>
          <t>区交通运输局</t>
        </is>
      </c>
      <c r="U107" s="151" t="inlineStr">
        <is>
          <t>薛旗村委会</t>
        </is>
      </c>
      <c r="V107" s="151" t="inlineStr">
        <is>
          <t>是</t>
        </is>
      </c>
      <c r="W107" s="189" t="n">
        <v>46023</v>
      </c>
      <c r="X107" s="189" t="n">
        <v>46357</v>
      </c>
      <c r="Y107" s="162" t="n"/>
    </row>
    <row r="108" ht="120" customHeight="1" s="1">
      <c r="A108" s="151" t="n">
        <v>100</v>
      </c>
      <c r="B108" s="650" t="inlineStr">
        <is>
          <t>乡村建设行动</t>
        </is>
      </c>
      <c r="C108" s="650" t="inlineStr">
        <is>
          <t>农村基础设施_含产业配套基础设施</t>
        </is>
      </c>
      <c r="D108" s="650" t="inlineStr">
        <is>
          <t>农村道路建设（通村路、通户路、小型桥梁等）</t>
        </is>
      </c>
      <c r="E108" s="650" t="inlineStr">
        <is>
          <t>薛旗村委会麦地村小组人居环境改善项目</t>
        </is>
      </c>
      <c r="F108" s="650" t="inlineStr">
        <is>
          <t>越州镇</t>
        </is>
      </c>
      <c r="G108" s="650" t="inlineStr">
        <is>
          <t>薛旗村委会</t>
        </is>
      </c>
      <c r="H108" s="650" t="inlineStr">
        <is>
          <t>新建</t>
        </is>
      </c>
      <c r="I108" s="653" t="inlineStr">
        <is>
          <t>王选华至方绍生户，长50米，宽3米；
郭小付烤房至郭留得户，长38米，宽3米；
陈建书户至徐正和户，长30米，宽3米；
郭有林户至郭云书户，长80米，宽3.5米；
郭红有户至郭云生户，长250米，宽4米。</t>
        </is>
      </c>
      <c r="J108" s="643">
        <f>K108+L108+M108</f>
        <v/>
      </c>
      <c r="K108" s="643" t="n">
        <v>0</v>
      </c>
      <c r="L108" s="643" t="n">
        <v>15</v>
      </c>
      <c r="M108" s="643" t="n">
        <v>1</v>
      </c>
      <c r="N108" s="653"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480户1543余人。</t>
        </is>
      </c>
      <c r="O108" s="653" t="inlineStr">
        <is>
          <t>带动生产</t>
        </is>
      </c>
      <c r="P108" s="151" t="n">
        <v>1543</v>
      </c>
      <c r="Q108" s="650" t="inlineStr">
        <is>
          <t>否</t>
        </is>
      </c>
      <c r="R108" s="650" t="inlineStr">
        <is>
          <t>否</t>
        </is>
      </c>
      <c r="S108" s="650" t="inlineStr">
        <is>
          <t>否</t>
        </is>
      </c>
      <c r="T108" s="650" t="inlineStr">
        <is>
          <t>农业农村综合服务中心</t>
        </is>
      </c>
      <c r="U108" s="650" t="inlineStr">
        <is>
          <t>薛旗村委会</t>
        </is>
      </c>
      <c r="V108" s="151" t="inlineStr">
        <is>
          <t>是</t>
        </is>
      </c>
      <c r="W108" s="189" t="n">
        <v>46023</v>
      </c>
      <c r="X108" s="189" t="n">
        <v>46357</v>
      </c>
      <c r="Y108" s="154" t="n"/>
    </row>
    <row r="109" ht="96" customHeight="1" s="1">
      <c r="A109" s="151" t="n">
        <v>101</v>
      </c>
      <c r="B109" s="650" t="inlineStr">
        <is>
          <t>乡村建设行动</t>
        </is>
      </c>
      <c r="C109" s="650" t="inlineStr">
        <is>
          <t>农村基础设施_含产业配套基础设施</t>
        </is>
      </c>
      <c r="D109" s="650" t="inlineStr">
        <is>
          <t>农村道路建设（通村路、通户路、小型桥梁等）</t>
        </is>
      </c>
      <c r="E109" s="650" t="inlineStr">
        <is>
          <t>薛旗村委会黑宝滩村小组人居环境改善项目</t>
        </is>
      </c>
      <c r="F109" s="650" t="inlineStr">
        <is>
          <t>越州镇</t>
        </is>
      </c>
      <c r="G109" s="650" t="inlineStr">
        <is>
          <t>薛旗村委会</t>
        </is>
      </c>
      <c r="H109" s="650" t="inlineStr">
        <is>
          <t>新建</t>
        </is>
      </c>
      <c r="I109" s="653" t="inlineStr">
        <is>
          <t>黑宝滩村民小组计划村内道路硬化2条，总长200米、宽5米、厚0.2米，道路硬化面积1000平方米，新建排水沟200米。</t>
        </is>
      </c>
      <c r="J109" s="643">
        <f>K109+L109+M109</f>
        <v/>
      </c>
      <c r="K109" s="643" t="n">
        <v>0</v>
      </c>
      <c r="L109" s="643" t="n">
        <v>16</v>
      </c>
      <c r="M109" s="643" t="n">
        <v>2</v>
      </c>
      <c r="N109" s="653"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80户325人。</t>
        </is>
      </c>
      <c r="O109" s="162" t="inlineStr">
        <is>
          <t>带动生产</t>
        </is>
      </c>
      <c r="P109" s="151" t="n">
        <v>325</v>
      </c>
      <c r="Q109" s="151" t="inlineStr">
        <is>
          <t>否</t>
        </is>
      </c>
      <c r="R109" s="151" t="inlineStr">
        <is>
          <t>否</t>
        </is>
      </c>
      <c r="S109" s="151" t="inlineStr">
        <is>
          <t>否</t>
        </is>
      </c>
      <c r="T109" s="151" t="inlineStr">
        <is>
          <t>区交通运输局</t>
        </is>
      </c>
      <c r="U109" s="151" t="inlineStr">
        <is>
          <t>薛旗村委会</t>
        </is>
      </c>
      <c r="V109" s="151" t="inlineStr">
        <is>
          <t>是</t>
        </is>
      </c>
      <c r="W109" s="189" t="n">
        <v>46023</v>
      </c>
      <c r="X109" s="189" t="n">
        <v>46357</v>
      </c>
      <c r="Y109" s="154" t="n"/>
    </row>
    <row r="110" ht="120" customHeight="1" s="1">
      <c r="A110" s="151" t="n">
        <v>102</v>
      </c>
      <c r="B110" s="151" t="inlineStr">
        <is>
          <t>乡村建设行动</t>
        </is>
      </c>
      <c r="C110" s="151" t="inlineStr">
        <is>
          <t>农村基础设施_含产业配套基础设施</t>
        </is>
      </c>
      <c r="D110" s="151" t="inlineStr">
        <is>
          <t>农村道路建设（通村路、通户路、小型桥梁等）</t>
        </is>
      </c>
      <c r="E110" s="151" t="inlineStr">
        <is>
          <t>326国道至老吴大桥人居环境改善项目</t>
        </is>
      </c>
      <c r="F110" s="151" t="inlineStr">
        <is>
          <t>越州镇</t>
        </is>
      </c>
      <c r="G110" s="151" t="inlineStr">
        <is>
          <t>老吴村委会老吴冲小组</t>
        </is>
      </c>
      <c r="H110" s="151" t="inlineStr">
        <is>
          <t>新建</t>
        </is>
      </c>
      <c r="I110" s="162" t="inlineStr">
        <is>
          <t xml:space="preserve">   326国道至老吴大桥进村道路硬化1条，2.5公里、宽2m.厚0.3m,共计投入72万元。</t>
        </is>
      </c>
      <c r="J110" s="643">
        <f>K110+L110+M110</f>
        <v/>
      </c>
      <c r="K110" s="643" t="n">
        <v>30</v>
      </c>
      <c r="L110" s="643" t="n">
        <v>0</v>
      </c>
      <c r="M110" s="643" t="n">
        <v>0</v>
      </c>
      <c r="N110" s="162" t="inlineStr">
        <is>
          <t>提升村庄人居环境，改善生产生活条件，提高生产效率，弥补窑湾小组基础设施建设短板，充分解决农户出行问题，为村民走户串乡，提高生产效率铺路，也是为了让村民走向更富，村庄走向更美，乡村建设走向更好打下坚实基础，其中涉及，项目覆盖607户2345人，其中脱贫户36户120人。</t>
        </is>
      </c>
      <c r="O110" s="162" t="inlineStr">
        <is>
          <t>带动生产</t>
        </is>
      </c>
      <c r="P110" s="151" t="inlineStr">
        <is>
          <t>2345人</t>
        </is>
      </c>
      <c r="Q110" s="151" t="inlineStr">
        <is>
          <t>否</t>
        </is>
      </c>
      <c r="R110" s="151" t="inlineStr">
        <is>
          <t>否</t>
        </is>
      </c>
      <c r="S110" s="151" t="inlineStr">
        <is>
          <t>否</t>
        </is>
      </c>
      <c r="T110" s="151" t="inlineStr">
        <is>
          <t>区交通运输局</t>
        </is>
      </c>
      <c r="U110" s="151" t="inlineStr">
        <is>
          <t>老吴村委会</t>
        </is>
      </c>
      <c r="V110" s="151" t="inlineStr">
        <is>
          <t>是</t>
        </is>
      </c>
      <c r="W110" s="189" t="n">
        <v>46023</v>
      </c>
      <c r="X110" s="189" t="n">
        <v>46357</v>
      </c>
      <c r="Y110" s="162" t="n"/>
    </row>
    <row r="111" ht="96" customHeight="1" s="1">
      <c r="A111" s="151" t="n">
        <v>103</v>
      </c>
      <c r="B111" s="151" t="inlineStr">
        <is>
          <t>乡村建设行动</t>
        </is>
      </c>
      <c r="C111" s="151" t="inlineStr">
        <is>
          <t>农村基础设施_含产业配套基础设施</t>
        </is>
      </c>
      <c r="D111" s="151" t="inlineStr">
        <is>
          <t>农村道路建设（通村路、通户路、小型桥梁等）</t>
        </is>
      </c>
      <c r="E111" s="151" t="inlineStr">
        <is>
          <t>黄泥堡村委会棕果山村小组人居环境改善项目</t>
        </is>
      </c>
      <c r="F111" s="151" t="inlineStr">
        <is>
          <t>越州镇</t>
        </is>
      </c>
      <c r="G111" s="151" t="inlineStr">
        <is>
          <t>黄泥堡村委会</t>
        </is>
      </c>
      <c r="H111" s="151" t="inlineStr">
        <is>
          <t>新建</t>
        </is>
      </c>
      <c r="I111" s="162" t="inlineStr">
        <is>
          <t xml:space="preserve">环山公路至任关庆户，长120米，宽4米；
闸阀房至德庆堡，长1100米，宽5米；
李吉宝户至海子主路，长200米，宽5米；
</t>
        </is>
      </c>
      <c r="J111" s="643">
        <f>K111+L111+M111</f>
        <v/>
      </c>
      <c r="K111" s="643" t="n">
        <v>0</v>
      </c>
      <c r="L111" s="643" t="n">
        <v>20</v>
      </c>
      <c r="M111" s="643" t="n">
        <v>0</v>
      </c>
      <c r="N111" s="162"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241户930余人。</t>
        </is>
      </c>
      <c r="O111" s="162" t="inlineStr">
        <is>
          <t>带动生产</t>
        </is>
      </c>
      <c r="P111" s="151" t="n">
        <v>930</v>
      </c>
      <c r="Q111" s="151" t="inlineStr">
        <is>
          <t>否</t>
        </is>
      </c>
      <c r="R111" s="151" t="inlineStr">
        <is>
          <t>否</t>
        </is>
      </c>
      <c r="S111" s="151" t="inlineStr">
        <is>
          <t>否</t>
        </is>
      </c>
      <c r="T111" s="151" t="inlineStr">
        <is>
          <t>区交通运输局</t>
        </is>
      </c>
      <c r="U111" s="151" t="inlineStr">
        <is>
          <t>黄泥堡村委会</t>
        </is>
      </c>
      <c r="V111" s="151" t="inlineStr">
        <is>
          <t>是</t>
        </is>
      </c>
      <c r="W111" s="189" t="n">
        <v>46023</v>
      </c>
      <c r="X111" s="189" t="n">
        <v>46357</v>
      </c>
      <c r="Y111" s="162" t="n"/>
    </row>
    <row r="112" ht="96" customHeight="1" s="1">
      <c r="A112" s="151" t="n">
        <v>104</v>
      </c>
      <c r="B112" s="151" t="inlineStr">
        <is>
          <t>乡村建设行动</t>
        </is>
      </c>
      <c r="C112" s="151" t="inlineStr">
        <is>
          <t>农村基础设施_含产业配套基础设施</t>
        </is>
      </c>
      <c r="D112" s="151" t="inlineStr">
        <is>
          <t>农村道路建设（通村路、通户路、小型桥梁等）</t>
        </is>
      </c>
      <c r="E112" s="151" t="inlineStr">
        <is>
          <t>黄泥堡村委会小朝阳村小组新农村人居环境改善项目</t>
        </is>
      </c>
      <c r="F112" s="151" t="inlineStr">
        <is>
          <t>越州镇</t>
        </is>
      </c>
      <c r="G112" s="151" t="inlineStr">
        <is>
          <t>黄泥堡村委会</t>
        </is>
      </c>
      <c r="H112" s="151" t="inlineStr">
        <is>
          <t>新建</t>
        </is>
      </c>
      <c r="I112" s="162" t="inlineStr">
        <is>
          <t xml:space="preserve">刘建春户至万见所户，长90米，宽4米；     刘关全户至万艳梅户：长90米，宽4米；    第三排长40米，宽4米；
</t>
        </is>
      </c>
      <c r="J112" s="643">
        <f>K112+L112+M112</f>
        <v/>
      </c>
      <c r="K112" s="643" t="n">
        <v>0</v>
      </c>
      <c r="L112" s="643" t="n">
        <v>30</v>
      </c>
      <c r="M112" s="643" t="n">
        <v>0</v>
      </c>
      <c r="N112" s="162"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56户212余人。</t>
        </is>
      </c>
      <c r="O112" s="162" t="inlineStr">
        <is>
          <t>带动生产</t>
        </is>
      </c>
      <c r="P112" s="151" t="n">
        <v>212</v>
      </c>
      <c r="Q112" s="151" t="inlineStr">
        <is>
          <t>否</t>
        </is>
      </c>
      <c r="R112" s="151" t="inlineStr">
        <is>
          <t>否</t>
        </is>
      </c>
      <c r="S112" s="151" t="inlineStr">
        <is>
          <t>否</t>
        </is>
      </c>
      <c r="T112" s="151" t="inlineStr">
        <is>
          <t>区交通运输局</t>
        </is>
      </c>
      <c r="U112" s="151" t="inlineStr">
        <is>
          <t>黄泥堡村委会</t>
        </is>
      </c>
      <c r="V112" s="151" t="inlineStr">
        <is>
          <t>是</t>
        </is>
      </c>
      <c r="W112" s="189" t="n">
        <v>46023</v>
      </c>
      <c r="X112" s="189" t="n">
        <v>46357</v>
      </c>
      <c r="Y112" s="162" t="n"/>
    </row>
    <row r="113" ht="96" customHeight="1" s="1">
      <c r="A113" s="151" t="n">
        <v>105</v>
      </c>
      <c r="B113" s="151" t="inlineStr">
        <is>
          <t>乡村建设行动</t>
        </is>
      </c>
      <c r="C113" s="151" t="inlineStr">
        <is>
          <t>农村基础设施_含产业配套基础设施</t>
        </is>
      </c>
      <c r="D113" s="151" t="inlineStr">
        <is>
          <t>农村道路建设（通村路、通户路、小型桥梁等）</t>
        </is>
      </c>
      <c r="E113" s="151" t="inlineStr">
        <is>
          <t>黄泥堡村委会下桥村小组新农村人居环境改善项目</t>
        </is>
      </c>
      <c r="F113" s="151" t="inlineStr">
        <is>
          <t>越州镇</t>
        </is>
      </c>
      <c r="G113" s="151" t="inlineStr">
        <is>
          <t>黄泥堡村委会</t>
        </is>
      </c>
      <c r="H113" s="151" t="inlineStr">
        <is>
          <t>新建</t>
        </is>
      </c>
      <c r="I113" s="162" t="inlineStr">
        <is>
          <t xml:space="preserve">程强修理厂户至下桥村，长200米，宽4米；     
</t>
        </is>
      </c>
      <c r="J113" s="643">
        <f>K113+L113+M113</f>
        <v/>
      </c>
      <c r="K113" s="643" t="n">
        <v>0</v>
      </c>
      <c r="L113" s="643" t="n">
        <v>35</v>
      </c>
      <c r="M113" s="643" t="n">
        <v>0</v>
      </c>
      <c r="N113" s="162"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56户212余人。</t>
        </is>
      </c>
      <c r="O113" s="162" t="inlineStr">
        <is>
          <t>带动生产</t>
        </is>
      </c>
      <c r="P113" s="151" t="n">
        <v>212</v>
      </c>
      <c r="Q113" s="151" t="inlineStr">
        <is>
          <t>否</t>
        </is>
      </c>
      <c r="R113" s="151" t="inlineStr">
        <is>
          <t>否</t>
        </is>
      </c>
      <c r="S113" s="151" t="inlineStr">
        <is>
          <t>否</t>
        </is>
      </c>
      <c r="T113" s="151" t="inlineStr">
        <is>
          <t>区交通运输局</t>
        </is>
      </c>
      <c r="U113" s="151" t="inlineStr">
        <is>
          <t>黄泥堡村委会</t>
        </is>
      </c>
      <c r="V113" s="151" t="inlineStr">
        <is>
          <t>是</t>
        </is>
      </c>
      <c r="W113" s="189" t="n">
        <v>46023</v>
      </c>
      <c r="X113" s="189" t="n">
        <v>46357</v>
      </c>
      <c r="Y113" s="162" t="n"/>
    </row>
    <row r="114" ht="96" customHeight="1" s="1">
      <c r="A114" s="151" t="n">
        <v>106</v>
      </c>
      <c r="B114" s="151" t="inlineStr">
        <is>
          <t>乡村建设行动</t>
        </is>
      </c>
      <c r="C114" s="151" t="inlineStr">
        <is>
          <t>农村基础设施_含产业配套基础设施</t>
        </is>
      </c>
      <c r="D114" s="151" t="inlineStr">
        <is>
          <t>农村道路建设（通村路、通户路、小型桥梁等）</t>
        </is>
      </c>
      <c r="E114" s="151" t="inlineStr">
        <is>
          <t>黄泥堡村委会大朝阳小组人居环境改善项目</t>
        </is>
      </c>
      <c r="F114" s="151" t="inlineStr">
        <is>
          <t>越州镇</t>
        </is>
      </c>
      <c r="G114" s="151" t="inlineStr">
        <is>
          <t>黄泥堡村委会</t>
        </is>
      </c>
      <c r="H114" s="151" t="inlineStr">
        <is>
          <t>新建</t>
        </is>
      </c>
      <c r="I114" s="162" t="inlineStr">
        <is>
          <t>大朝阳小组计划村内道路硬化5条，总长1525米、宽4米、厚0.25米，新建排水沟870米。</t>
        </is>
      </c>
      <c r="J114" s="643">
        <f>K114+L114+M114</f>
        <v/>
      </c>
      <c r="K114" s="643" t="n">
        <v>0</v>
      </c>
      <c r="L114" s="643" t="n">
        <v>20</v>
      </c>
      <c r="M114" s="643" t="n">
        <v>0</v>
      </c>
      <c r="N114" s="162"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126户542余人。</t>
        </is>
      </c>
      <c r="O114" s="162" t="inlineStr">
        <is>
          <t>带动生产</t>
        </is>
      </c>
      <c r="P114" s="151" t="n">
        <v>542</v>
      </c>
      <c r="Q114" s="151" t="inlineStr">
        <is>
          <t>否</t>
        </is>
      </c>
      <c r="R114" s="151" t="inlineStr">
        <is>
          <t>否</t>
        </is>
      </c>
      <c r="S114" s="151" t="inlineStr">
        <is>
          <t>否</t>
        </is>
      </c>
      <c r="T114" s="151" t="inlineStr">
        <is>
          <t>区交通运输局</t>
        </is>
      </c>
      <c r="U114" s="151" t="inlineStr">
        <is>
          <t>黄泥堡村委会</t>
        </is>
      </c>
      <c r="V114" s="151" t="inlineStr">
        <is>
          <t>是</t>
        </is>
      </c>
      <c r="W114" s="189" t="n">
        <v>46023</v>
      </c>
      <c r="X114" s="189" t="n">
        <v>46357</v>
      </c>
      <c r="Y114" s="162" t="n"/>
    </row>
    <row r="115" ht="96" customHeight="1" s="1">
      <c r="A115" s="151" t="n">
        <v>107</v>
      </c>
      <c r="B115" s="151" t="inlineStr">
        <is>
          <t>乡村建设行动</t>
        </is>
      </c>
      <c r="C115" s="151" t="inlineStr">
        <is>
          <t>农村基础设施_含产业配套基础设施</t>
        </is>
      </c>
      <c r="D115" s="151" t="inlineStr">
        <is>
          <t>农村道路建设（通村路、通户路、小型桥梁等）</t>
        </is>
      </c>
      <c r="E115" s="151" t="inlineStr">
        <is>
          <t>黄泥堡村委会坡上小组人居环境改善项目</t>
        </is>
      </c>
      <c r="F115" s="151" t="inlineStr">
        <is>
          <t>越州镇</t>
        </is>
      </c>
      <c r="G115" s="151" t="inlineStr">
        <is>
          <t>黄泥堡村委会</t>
        </is>
      </c>
      <c r="H115" s="151" t="inlineStr">
        <is>
          <t>新建</t>
        </is>
      </c>
      <c r="I115" s="162" t="inlineStr">
        <is>
          <t>坡上小组计划村内道路两边扩宽硬化，总长150米、宽4米、厚0.25米，新建排水沟150米，张石建户至黎小定户：长250米，宽3米，厚0.25米。</t>
        </is>
      </c>
      <c r="J115" s="643">
        <f>K115+L115+M115</f>
        <v/>
      </c>
      <c r="K115" s="643" t="n">
        <v>0</v>
      </c>
      <c r="L115" s="643" t="n">
        <v>20</v>
      </c>
      <c r="M115" s="643" t="n">
        <v>0</v>
      </c>
      <c r="N115" s="162"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361户1408余人。</t>
        </is>
      </c>
      <c r="O115" s="162" t="inlineStr">
        <is>
          <t>带动生产</t>
        </is>
      </c>
      <c r="P115" s="151" t="n">
        <v>1408</v>
      </c>
      <c r="Q115" s="151" t="inlineStr">
        <is>
          <t>否</t>
        </is>
      </c>
      <c r="R115" s="151" t="inlineStr">
        <is>
          <t>否</t>
        </is>
      </c>
      <c r="S115" s="151" t="inlineStr">
        <is>
          <t>否</t>
        </is>
      </c>
      <c r="T115" s="151" t="inlineStr">
        <is>
          <t>区交通运输局</t>
        </is>
      </c>
      <c r="U115" s="151" t="inlineStr">
        <is>
          <t>黄泥堡村委会</t>
        </is>
      </c>
      <c r="V115" s="151" t="inlineStr">
        <is>
          <t>是</t>
        </is>
      </c>
      <c r="W115" s="189" t="n">
        <v>46023</v>
      </c>
      <c r="X115" s="189" t="n">
        <v>46357</v>
      </c>
      <c r="Y115" s="162" t="n"/>
    </row>
    <row r="116" ht="312" customHeight="1" s="1">
      <c r="A116" s="151" t="n">
        <v>108</v>
      </c>
      <c r="B116" s="151" t="inlineStr">
        <is>
          <t>乡村建设行动</t>
        </is>
      </c>
      <c r="C116" s="151" t="inlineStr">
        <is>
          <t>农村基础设施_含产业配套基础设施</t>
        </is>
      </c>
      <c r="D116" s="151" t="inlineStr">
        <is>
          <t>农村道路建设（通村路、通户路、小型桥梁等）</t>
        </is>
      </c>
      <c r="E116" s="151" t="inlineStr">
        <is>
          <t>横大路村委会村内人居环境改善项目</t>
        </is>
      </c>
      <c r="F116" s="151" t="inlineStr">
        <is>
          <t>越州镇</t>
        </is>
      </c>
      <c r="G116" s="151" t="inlineStr">
        <is>
          <t>横大路村委会</t>
        </is>
      </c>
      <c r="H116" s="151" t="inlineStr">
        <is>
          <t>新建</t>
        </is>
      </c>
      <c r="I116" s="162" t="inlineStr">
        <is>
          <t>越州镇横大路村委会新修村内道路1条1.1公里，其中：
  1、杨官营村小组：①小庙至刘富强户，长150米，宽3米，挡墙50×0.6×0.8；②刘石生户至殷毛贺户，长260米，宽3米；③恭开良户至恭开柱户，长100米，宽4米；
2、黄家庄村小组：①活动室至黄小赖户，长95米，宽4米；
②公路边至武云强户，长200米，宽5米；
3、德庆堡村小组：武少东户至武见法户，长100米，宽4米，挡墙100×0.8×1；
4、横大路村小组：①陈绍明户至万压德户，长170米，宽3米；②刘双全户至公厕，长102米，宽3米；
5、杨桐寨村小组：①王来荣户至王学捌户，长260米，宽4米；
6、小野毛村小组：①张再旺户至张昔胜户，长150米，宽3米；②326国道至高速公路桥，长300米，宽6米；③许加保户至毕琼娥户，长50米，宽3米。</t>
        </is>
      </c>
      <c r="J116" s="643">
        <f>K116+L116+M116</f>
        <v/>
      </c>
      <c r="K116" s="643" t="n"/>
      <c r="L116" s="643" t="n">
        <v>20</v>
      </c>
      <c r="M116" s="643" t="n">
        <v>0</v>
      </c>
      <c r="N116" s="162" t="inlineStr">
        <is>
          <t>提升村庄人居环境，改善生产生活条件，提高生产效率，弥补王家园村民小组基础设施建设短板，为村民走户串乡，提高生产效率铺路，也是为了让村民走向更富，村庄走向更美，乡村建设走向更好打下坚实基础，其中涉及，项目覆盖受益群众922户3543余人，其中脱贫户25户78人。</t>
        </is>
      </c>
      <c r="O116" s="162" t="inlineStr">
        <is>
          <t>带动生产</t>
        </is>
      </c>
      <c r="P116" s="151" t="n">
        <v>3543</v>
      </c>
      <c r="Q116" s="151" t="inlineStr">
        <is>
          <t>否</t>
        </is>
      </c>
      <c r="R116" s="151" t="inlineStr">
        <is>
          <t>否</t>
        </is>
      </c>
      <c r="S116" s="151" t="inlineStr">
        <is>
          <t>否</t>
        </is>
      </c>
      <c r="T116" s="151" t="inlineStr">
        <is>
          <t>区交通运输局</t>
        </is>
      </c>
      <c r="U116" s="151" t="inlineStr">
        <is>
          <t>横大路村委会</t>
        </is>
      </c>
      <c r="V116" s="151" t="inlineStr">
        <is>
          <t>是</t>
        </is>
      </c>
      <c r="W116" s="189" t="n">
        <v>46023</v>
      </c>
      <c r="X116" s="189" t="n">
        <v>46357</v>
      </c>
      <c r="Y116" s="162" t="n"/>
    </row>
    <row r="117" ht="108" customHeight="1" s="1">
      <c r="A117" s="151" t="n">
        <v>109</v>
      </c>
      <c r="B117" s="151" t="inlineStr">
        <is>
          <t>乡村建设行动</t>
        </is>
      </c>
      <c r="C117" s="151" t="inlineStr">
        <is>
          <t>农村基础设施_含产业配套基础设施</t>
        </is>
      </c>
      <c r="D117" s="151" t="inlineStr">
        <is>
          <t>农村道路建设（通村路、通户路、小型桥梁等）</t>
        </is>
      </c>
      <c r="E117" s="151" t="inlineStr">
        <is>
          <t>和平村委会李家营小组人居环境改善项目</t>
        </is>
      </c>
      <c r="F117" s="151" t="inlineStr">
        <is>
          <t>越州镇</t>
        </is>
      </c>
      <c r="G117" s="151" t="inlineStr">
        <is>
          <t>和平村委会</t>
        </is>
      </c>
      <c r="H117" s="151" t="inlineStr">
        <is>
          <t>新建</t>
        </is>
      </c>
      <c r="I117" s="162" t="inlineStr">
        <is>
          <t>硬化李家营村小组联户路3.1公里，宽2.5米，厚02米，安装检查井10个，排水官网100米，污水处理池3个。</t>
        </is>
      </c>
      <c r="J117" s="643">
        <f>K117+L117+M117</f>
        <v/>
      </c>
      <c r="K117" s="643" t="n">
        <v>40</v>
      </c>
      <c r="L117" s="643" t="n"/>
      <c r="M117" s="643" t="n">
        <v>0</v>
      </c>
      <c r="N117" s="162" t="inlineStr">
        <is>
          <t>提升村庄人居环境，改善生产生活条件，提高生产效率，弥补李家营小组基础设施建设短板，为村民走户串乡，提高生产效率铺路，也是为了让村民走向更富，村庄走向更美，乡村建设走向更好打下坚实基础，其中涉及，项目覆盖受益群众164户680余人，其中脱贫户3户12人。</t>
        </is>
      </c>
      <c r="O117" s="162" t="inlineStr">
        <is>
          <t>带动生产</t>
        </is>
      </c>
      <c r="P117" s="151" t="n">
        <v>690</v>
      </c>
      <c r="Q117" s="151" t="inlineStr">
        <is>
          <t>否</t>
        </is>
      </c>
      <c r="R117" s="151" t="inlineStr">
        <is>
          <t>否</t>
        </is>
      </c>
      <c r="S117" s="151" t="inlineStr">
        <is>
          <t>否</t>
        </is>
      </c>
      <c r="T117" s="151" t="inlineStr">
        <is>
          <t>区交通运输局</t>
        </is>
      </c>
      <c r="U117" s="151" t="inlineStr">
        <is>
          <t>和平村委会</t>
        </is>
      </c>
      <c r="V117" s="151" t="inlineStr">
        <is>
          <t>是</t>
        </is>
      </c>
      <c r="W117" s="189" t="n">
        <v>46023</v>
      </c>
      <c r="X117" s="189" t="n">
        <v>46357</v>
      </c>
      <c r="Y117" s="162" t="n"/>
    </row>
    <row r="118" ht="96" customHeight="1" s="1">
      <c r="A118" s="151" t="n">
        <v>110</v>
      </c>
      <c r="B118" s="151" t="inlineStr">
        <is>
          <t>乡村建设行动</t>
        </is>
      </c>
      <c r="C118" s="151" t="inlineStr">
        <is>
          <t>农村基础设施_含产业配套基础设施</t>
        </is>
      </c>
      <c r="D118" s="151" t="inlineStr">
        <is>
          <t>农村道路建设（通村路、通户路、小型桥梁等）</t>
        </is>
      </c>
      <c r="E118" s="151" t="inlineStr">
        <is>
          <t>横大路村委会崔肖村小组进村人居环境改善项目</t>
        </is>
      </c>
      <c r="F118" s="151" t="inlineStr">
        <is>
          <t>越州镇</t>
        </is>
      </c>
      <c r="G118" s="151" t="inlineStr">
        <is>
          <t>横大路村委会</t>
        </is>
      </c>
      <c r="H118" s="151" t="inlineStr">
        <is>
          <t>新建</t>
        </is>
      </c>
      <c r="I118" s="162" t="inlineStr">
        <is>
          <t xml:space="preserve">老祖坟至陈崔肖村小组公厕，长1500米，宽4米；     
</t>
        </is>
      </c>
      <c r="J118" s="643">
        <f>K118+L118+M118</f>
        <v/>
      </c>
      <c r="K118" s="643" t="n">
        <v>0</v>
      </c>
      <c r="L118" s="643" t="n">
        <v>30</v>
      </c>
      <c r="M118" s="643" t="n">
        <v>0</v>
      </c>
      <c r="N118" s="162"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91户363余人。</t>
        </is>
      </c>
      <c r="O118" s="162" t="inlineStr">
        <is>
          <t>带动生产</t>
        </is>
      </c>
      <c r="P118" s="151" t="n">
        <v>363</v>
      </c>
      <c r="Q118" s="151" t="inlineStr">
        <is>
          <t>否</t>
        </is>
      </c>
      <c r="R118" s="151" t="inlineStr">
        <is>
          <t>否</t>
        </is>
      </c>
      <c r="S118" s="151" t="inlineStr">
        <is>
          <t>否</t>
        </is>
      </c>
      <c r="T118" s="151" t="inlineStr">
        <is>
          <t>区交通运输局</t>
        </is>
      </c>
      <c r="U118" s="151" t="inlineStr">
        <is>
          <t>横大路村委会</t>
        </is>
      </c>
      <c r="V118" s="151" t="inlineStr">
        <is>
          <t>是</t>
        </is>
      </c>
      <c r="W118" s="189" t="n">
        <v>46023</v>
      </c>
      <c r="X118" s="189" t="n">
        <v>46357</v>
      </c>
      <c r="Y118" s="162" t="n"/>
    </row>
    <row r="119" ht="96" customHeight="1" s="1">
      <c r="A119" s="151" t="n">
        <v>111</v>
      </c>
      <c r="B119" s="650" t="inlineStr">
        <is>
          <t>乡村建设行动</t>
        </is>
      </c>
      <c r="C119" s="650" t="inlineStr">
        <is>
          <t>农村基础设施_含产业配套基础设施</t>
        </is>
      </c>
      <c r="D119" s="650" t="inlineStr">
        <is>
          <t>农村道路建设（通村路、通户路、小型桥梁等）</t>
        </is>
      </c>
      <c r="E119" s="650" t="inlineStr">
        <is>
          <t>大梨树小组至大熊旗田小组人居环境改善项目</t>
        </is>
      </c>
      <c r="F119" s="650" t="inlineStr">
        <is>
          <t>越州镇</t>
        </is>
      </c>
      <c r="G119" s="650" t="inlineStr">
        <is>
          <t>大梨树村委会</t>
        </is>
      </c>
      <c r="H119" s="650" t="inlineStr">
        <is>
          <t>新建</t>
        </is>
      </c>
      <c r="I119" s="653" t="inlineStr">
        <is>
          <t>路面硬化：长1100米，宽5米，厚0.3米</t>
        </is>
      </c>
      <c r="J119" s="643">
        <f>K119+L119+M119</f>
        <v/>
      </c>
      <c r="K119" s="653" t="n"/>
      <c r="L119" s="650" t="n">
        <v>21</v>
      </c>
      <c r="M119" s="653" t="n"/>
      <c r="N119" s="653"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566户1922余人。</t>
        </is>
      </c>
      <c r="O119" s="653" t="inlineStr">
        <is>
          <t>改善人居环境，提升居民生活幸福感</t>
        </is>
      </c>
      <c r="P119" s="650" t="n">
        <v>1922</v>
      </c>
      <c r="Q119" s="650" t="inlineStr">
        <is>
          <t>否</t>
        </is>
      </c>
      <c r="R119" s="650" t="inlineStr">
        <is>
          <t>否</t>
        </is>
      </c>
      <c r="S119" s="650" t="inlineStr">
        <is>
          <t>否</t>
        </is>
      </c>
      <c r="T119" s="650" t="inlineStr">
        <is>
          <t>区交通运输局</t>
        </is>
      </c>
      <c r="U119" s="650" t="inlineStr">
        <is>
          <t>大梨树村委会</t>
        </is>
      </c>
      <c r="V119" s="151" t="inlineStr">
        <is>
          <t>是</t>
        </is>
      </c>
      <c r="W119" s="189" t="n">
        <v>46023</v>
      </c>
      <c r="X119" s="189" t="n">
        <v>46357</v>
      </c>
      <c r="Y119" s="154" t="n"/>
    </row>
    <row r="120" ht="96" customHeight="1" s="1">
      <c r="A120" s="151" t="n">
        <v>112</v>
      </c>
      <c r="B120" s="650" t="inlineStr">
        <is>
          <t>乡村建设行动</t>
        </is>
      </c>
      <c r="C120" s="650" t="inlineStr">
        <is>
          <t>农村基础设施_含产业配套基础设施</t>
        </is>
      </c>
      <c r="D120" s="650" t="inlineStr">
        <is>
          <t>农村道路建设（通村路、通户路、小型桥梁等）</t>
        </is>
      </c>
      <c r="E120" s="650" t="inlineStr">
        <is>
          <t>大熊旗田至三家人居环境改善项目</t>
        </is>
      </c>
      <c r="F120" s="650" t="inlineStr">
        <is>
          <t>越州镇</t>
        </is>
      </c>
      <c r="G120" s="650" t="inlineStr">
        <is>
          <t>大梨树村委会</t>
        </is>
      </c>
      <c r="H120" s="650" t="inlineStr">
        <is>
          <t>新建</t>
        </is>
      </c>
      <c r="I120" s="653" t="inlineStr">
        <is>
          <t>1.大熊旗田至三家路面硬化：长1100米，宽5米，厚0.3米
2.园区至小熊旗田村西进村道路路面硬化：长960米，宽5米，厚0.3米</t>
        </is>
      </c>
      <c r="J120" s="643">
        <f>K120+L120+M120</f>
        <v/>
      </c>
      <c r="K120" s="653" t="n"/>
      <c r="L120" s="650" t="n">
        <v>20</v>
      </c>
      <c r="M120" s="653" t="n"/>
      <c r="N120" s="653" t="inlineStr">
        <is>
          <t>提升村庄人居环境，改善生产生活条件，提高生产效率，弥补麦地村民小组基础设施建设短板，为村民走户串乡，提高生产效率铺路，也是为了让村民走向更富，村庄走向更美，乡村建设走向更好打下坚实基础，项目覆盖受益群众561户1624余人。</t>
        </is>
      </c>
      <c r="O120" s="653" t="inlineStr">
        <is>
          <t>1.撬动产业发展
2.改善人居环境，提升居民生活幸福感</t>
        </is>
      </c>
      <c r="P120" s="650" t="n">
        <v>1624</v>
      </c>
      <c r="Q120" s="650" t="inlineStr">
        <is>
          <t>否</t>
        </is>
      </c>
      <c r="R120" s="650" t="inlineStr">
        <is>
          <t>否</t>
        </is>
      </c>
      <c r="S120" s="650" t="inlineStr">
        <is>
          <t>否</t>
        </is>
      </c>
      <c r="T120" s="650" t="inlineStr">
        <is>
          <t>区交通运输局</t>
        </is>
      </c>
      <c r="U120" s="650" t="inlineStr">
        <is>
          <t>大梨树村委会</t>
        </is>
      </c>
      <c r="V120" s="151" t="inlineStr">
        <is>
          <t>是</t>
        </is>
      </c>
      <c r="W120" s="189" t="n">
        <v>46023</v>
      </c>
      <c r="X120" s="189" t="n">
        <v>46357</v>
      </c>
      <c r="Y120" s="154" t="n"/>
    </row>
    <row r="121" ht="96" customHeight="1" s="1">
      <c r="A121" s="151" t="n">
        <v>113</v>
      </c>
      <c r="B121" s="151" t="inlineStr">
        <is>
          <t>乡村建设行动</t>
        </is>
      </c>
      <c r="C121" s="151" t="inlineStr">
        <is>
          <t>人居环境整治</t>
        </is>
      </c>
      <c r="D121" s="151" t="inlineStr">
        <is>
          <t>农村污水治理</t>
        </is>
      </c>
      <c r="E121" s="151" t="inlineStr">
        <is>
          <t>馒头山、平旗田、上坡小组建设污水收集处理项目，</t>
        </is>
      </c>
      <c r="F121" s="151" t="inlineStr">
        <is>
          <t>越州镇</t>
        </is>
      </c>
      <c r="G121" s="151" t="inlineStr">
        <is>
          <t>上坡</t>
        </is>
      </c>
      <c r="H121" s="151" t="inlineStr">
        <is>
          <t>新建</t>
        </is>
      </c>
      <c r="I121" s="162" t="inlineStr">
        <is>
          <t>馒头山、平旗田、上坡小组建设污水收集处理项目，该项目累计投资375.6万元，开挖污水收集管路3991米， 安装DN400混凝土管3991米，安装Φ1000砖砌检查井沉井306个，化粪池12个，污水收集池4个。</t>
        </is>
      </c>
      <c r="J121" s="643">
        <f>K121+L121+M121</f>
        <v/>
      </c>
      <c r="K121" s="643" t="n"/>
      <c r="L121" s="643" t="n">
        <v>21</v>
      </c>
      <c r="M121" s="643" t="n">
        <v>0</v>
      </c>
      <c r="N121" s="162" t="inlineStr">
        <is>
          <t>提升村庄人居环境，改善生产生活条件，提高生产效率，弥补王家园村民小组基础设施建设短板，为村民走户串乡，提高生产效率铺路，也是为了让村民走向更富，村庄走向更美，乡村建设走向更好打下坚实基础，其中涉及，</t>
        </is>
      </c>
      <c r="O121" s="162" t="inlineStr">
        <is>
          <t>改善人居环境，提升居民生活幸福感</t>
        </is>
      </c>
      <c r="P121" s="151" t="n">
        <v>4800</v>
      </c>
      <c r="Q121" s="151" t="inlineStr">
        <is>
          <t>否</t>
        </is>
      </c>
      <c r="R121" s="151" t="inlineStr">
        <is>
          <t>否</t>
        </is>
      </c>
      <c r="S121" s="151" t="inlineStr">
        <is>
          <t>否</t>
        </is>
      </c>
      <c r="T121" s="151" t="inlineStr">
        <is>
          <t>市生态环境局麒麟分局</t>
        </is>
      </c>
      <c r="U121" s="151" t="inlineStr">
        <is>
          <t>上坡村委会</t>
        </is>
      </c>
      <c r="V121" s="151" t="inlineStr">
        <is>
          <t>是</t>
        </is>
      </c>
      <c r="W121" s="189" t="n">
        <v>46023</v>
      </c>
      <c r="X121" s="189" t="n">
        <v>46357</v>
      </c>
      <c r="Y121" s="162" t="n"/>
    </row>
    <row r="122" ht="60" customHeight="1" s="1">
      <c r="A122" s="151" t="n">
        <v>114</v>
      </c>
      <c r="B122" s="151" t="inlineStr">
        <is>
          <t>乡村建设行动</t>
        </is>
      </c>
      <c r="C122" s="151" t="inlineStr">
        <is>
          <t>人居环境整治</t>
        </is>
      </c>
      <c r="D122" s="151" t="inlineStr">
        <is>
          <t>农村污水治理</t>
        </is>
      </c>
      <c r="E122" s="151" t="inlineStr">
        <is>
          <t>越州镇马坊村委会小马坊小组农村生活污水管网建设项目</t>
        </is>
      </c>
      <c r="F122" s="151" t="inlineStr">
        <is>
          <t>越州镇</t>
        </is>
      </c>
      <c r="G122" s="151" t="inlineStr">
        <is>
          <t>马坊村委会</t>
        </is>
      </c>
      <c r="H122" s="151" t="inlineStr">
        <is>
          <t>新建</t>
        </is>
      </c>
      <c r="I122" s="162" t="inlineStr">
        <is>
          <t>马坊村委会麦地小组污水管网改造里程1980米，预计总投资70万元，其中财政衔接资金50万元，自筹资金20万元。</t>
        </is>
      </c>
      <c r="J122" s="643">
        <f>K122+L122+M122</f>
        <v/>
      </c>
      <c r="K122" s="643" t="n">
        <v>0</v>
      </c>
      <c r="L122" s="643" t="n">
        <v>23</v>
      </c>
      <c r="M122" s="643" t="n">
        <v>0</v>
      </c>
      <c r="N122" s="162" t="inlineStr">
        <is>
          <t>提升村庄人居环境，改善生活条件，提升居民生活幸福指数，弥补基础设施建设短板，让村庄走向更美，乡村建设走向更好打下坚实基础，覆盖人数900人。</t>
        </is>
      </c>
      <c r="O122" s="162" t="inlineStr">
        <is>
          <t>改善人居环境，提升居民生活幸福感</t>
        </is>
      </c>
      <c r="P122" s="151" t="n">
        <v>900</v>
      </c>
      <c r="Q122" s="151" t="inlineStr">
        <is>
          <t>否</t>
        </is>
      </c>
      <c r="R122" s="151" t="inlineStr">
        <is>
          <t>否</t>
        </is>
      </c>
      <c r="S122" s="151" t="inlineStr">
        <is>
          <t>否</t>
        </is>
      </c>
      <c r="T122" s="151" t="inlineStr">
        <is>
          <t>市生态环境局麒麟分局</t>
        </is>
      </c>
      <c r="U122" s="151" t="inlineStr">
        <is>
          <t>马坊村委会</t>
        </is>
      </c>
      <c r="V122" s="151" t="inlineStr">
        <is>
          <t>是</t>
        </is>
      </c>
      <c r="W122" s="189" t="n">
        <v>46023</v>
      </c>
      <c r="X122" s="189" t="n">
        <v>46357</v>
      </c>
      <c r="Y122" s="162" t="n"/>
    </row>
    <row r="123" ht="36" customHeight="1" s="1">
      <c r="A123" s="151" t="n">
        <v>115</v>
      </c>
      <c r="B123" s="151" t="inlineStr">
        <is>
          <t>乡村建设行动</t>
        </is>
      </c>
      <c r="C123" s="151" t="inlineStr">
        <is>
          <t>人居环境整治</t>
        </is>
      </c>
      <c r="D123" s="151" t="inlineStr">
        <is>
          <t>农村污水治理</t>
        </is>
      </c>
      <c r="E123" s="151" t="inlineStr">
        <is>
          <t>北关人居环境改善项目</t>
        </is>
      </c>
      <c r="F123" s="151" t="inlineStr">
        <is>
          <t>越州镇</t>
        </is>
      </c>
      <c r="G123" s="151" t="inlineStr">
        <is>
          <t>西关社区北关小组</t>
        </is>
      </c>
      <c r="H123" s="151" t="inlineStr">
        <is>
          <t>新建</t>
        </is>
      </c>
      <c r="I123" s="162" t="inlineStr">
        <is>
          <t>污水管网300米沉井15个，化粪池一个80立方米</t>
        </is>
      </c>
      <c r="J123" s="643">
        <f>K123+L123+M123</f>
        <v/>
      </c>
      <c r="K123" s="643" t="n">
        <v>25</v>
      </c>
      <c r="L123" s="643" t="n">
        <v>5</v>
      </c>
      <c r="M123" s="643" t="n">
        <v>0</v>
      </c>
      <c r="N123" s="162" t="inlineStr">
        <is>
          <t>治理村内污水提高人居环境，项目覆盖受益群众278户1026人，其中脱贫户2户6人。</t>
        </is>
      </c>
      <c r="O123" s="162" t="inlineStr">
        <is>
          <t>改善人居环境，提升居民生活幸福感</t>
        </is>
      </c>
      <c r="P123" s="151" t="n">
        <v>1026</v>
      </c>
      <c r="Q123" s="151" t="inlineStr">
        <is>
          <t>否</t>
        </is>
      </c>
      <c r="R123" s="151" t="inlineStr">
        <is>
          <t>否</t>
        </is>
      </c>
      <c r="S123" s="151" t="inlineStr">
        <is>
          <t>否</t>
        </is>
      </c>
      <c r="T123" s="151" t="inlineStr">
        <is>
          <t>市生态环境局麒麟分局</t>
        </is>
      </c>
      <c r="U123" s="151" t="inlineStr">
        <is>
          <t>西关社区</t>
        </is>
      </c>
      <c r="V123" s="151" t="inlineStr">
        <is>
          <t>是</t>
        </is>
      </c>
      <c r="W123" s="189" t="n">
        <v>46023</v>
      </c>
      <c r="X123" s="189" t="n">
        <v>46357</v>
      </c>
      <c r="Y123" s="162" t="n"/>
    </row>
    <row r="124" ht="204" customHeight="1" s="1">
      <c r="A124" s="151" t="n">
        <v>116</v>
      </c>
      <c r="B124" s="151" t="inlineStr">
        <is>
          <t>乡村建设行动</t>
        </is>
      </c>
      <c r="C124" s="151" t="inlineStr">
        <is>
          <t>人居环境整治</t>
        </is>
      </c>
      <c r="D124" s="151" t="inlineStr">
        <is>
          <t>农村污水治理</t>
        </is>
      </c>
      <c r="E124" s="151" t="inlineStr">
        <is>
          <t>水城人居环境改善项目</t>
        </is>
      </c>
      <c r="F124" s="151" t="inlineStr">
        <is>
          <t>越州镇</t>
        </is>
      </c>
      <c r="G124" s="151" t="inlineStr">
        <is>
          <t>向桂水城</t>
        </is>
      </c>
      <c r="H124" s="151" t="inlineStr">
        <is>
          <t>新建</t>
        </is>
      </c>
      <c r="I124" s="162" t="inlineStr">
        <is>
          <t>污水管网300米沉井15个，化粪池一个80立方米1、主管￠500㎜，全长1000米，每米400元
2、分管￠300㎜，全长,4000米，每米250元
3、氧化池（含人工湿地）2个，每个90000元
4、土方开挖8000m³，每立方米20元（含清运）
5、混凝土预制盖板800块，每块100元
6、各种规格钢筋50吨，每吨6000元（含制安）
7、破原水泥路面5000米，每米150元（含清运）
8、砖砌沉井300个，每个380元（含人工、井盖）</t>
        </is>
      </c>
      <c r="J124" s="643">
        <f>K124+L124+M124</f>
        <v/>
      </c>
      <c r="K124" s="643" t="n">
        <v>30</v>
      </c>
      <c r="L124" s="643" t="n">
        <v>0</v>
      </c>
      <c r="M124" s="643" t="n">
        <v>0</v>
      </c>
      <c r="N124" s="162" t="inlineStr">
        <is>
          <t>治理村内污水提高人居环境，项目覆盖受益群众25户731人，其中脱贫户4户28人。</t>
        </is>
      </c>
      <c r="O124" s="162" t="inlineStr">
        <is>
          <t>改善人居环境，提升居民生活幸福感</t>
        </is>
      </c>
      <c r="P124" s="151" t="n">
        <v>731</v>
      </c>
      <c r="Q124" s="151" t="inlineStr">
        <is>
          <t>否</t>
        </is>
      </c>
      <c r="R124" s="151" t="inlineStr">
        <is>
          <t>否</t>
        </is>
      </c>
      <c r="S124" s="151" t="inlineStr">
        <is>
          <t>否</t>
        </is>
      </c>
      <c r="T124" s="151" t="inlineStr">
        <is>
          <t>市生态环境局麒麟分局</t>
        </is>
      </c>
      <c r="U124" s="151" t="inlineStr">
        <is>
          <t>向桂社区</t>
        </is>
      </c>
      <c r="V124" s="151" t="inlineStr">
        <is>
          <t>是</t>
        </is>
      </c>
      <c r="W124" s="189" t="n">
        <v>46023</v>
      </c>
      <c r="X124" s="189" t="n">
        <v>46357</v>
      </c>
      <c r="Y124" s="162" t="n"/>
    </row>
    <row r="125" ht="120" customHeight="1" s="1">
      <c r="A125" s="151" t="n">
        <v>117</v>
      </c>
      <c r="B125" s="151" t="inlineStr">
        <is>
          <t>乡村建设行动</t>
        </is>
      </c>
      <c r="C125" s="151" t="inlineStr">
        <is>
          <t>人居环境整治</t>
        </is>
      </c>
      <c r="D125" s="151" t="inlineStr">
        <is>
          <t>农村污水治理</t>
        </is>
      </c>
      <c r="E125" s="151" t="inlineStr">
        <is>
          <t>竹园村委会竹园村小组生活污水处理工程</t>
        </is>
      </c>
      <c r="F125" s="151" t="inlineStr">
        <is>
          <t>越州镇</t>
        </is>
      </c>
      <c r="G125" s="151" t="inlineStr">
        <is>
          <t>竹园村委会</t>
        </is>
      </c>
      <c r="H125" s="151" t="inlineStr">
        <is>
          <t>新建</t>
        </is>
      </c>
      <c r="I125" s="162" t="inlineStr">
        <is>
          <t>竹园小组建设污水收集处理项目，开挖污水收集管路3991米，铺设600波纹管190米，400波纹管1698米，200PE管2062米，安装沉井306个，污水收集池2个，安装日处理污水20吨的设施一套。</t>
        </is>
      </c>
      <c r="J125" s="643">
        <f>K125+L125+M125</f>
        <v/>
      </c>
      <c r="K125" s="643" t="n">
        <v>0</v>
      </c>
      <c r="L125" s="643" t="n">
        <v>30</v>
      </c>
      <c r="M125" s="643" t="n">
        <v>0</v>
      </c>
      <c r="N125" s="162" t="inlineStr">
        <is>
          <t>提升村庄人居环境，改善生产生活条件，提高生产效率，弥补竹园村民小组基础设施建设短板，为村民的生活提高了质量，提高生产效率铺路，也是为了让村民走向更富，村庄走向更美，乡村建设走向更好打下坚实基础，其中涉及，项目覆盖受益群众315户1332余人，其中脱贫户12户29人。</t>
        </is>
      </c>
      <c r="O125" s="162" t="inlineStr">
        <is>
          <t>提升人居环境</t>
        </is>
      </c>
      <c r="P125" s="151" t="n">
        <v>1332</v>
      </c>
      <c r="Q125" s="151" t="inlineStr">
        <is>
          <t>否</t>
        </is>
      </c>
      <c r="R125" s="151" t="inlineStr">
        <is>
          <t>否</t>
        </is>
      </c>
      <c r="S125" s="151" t="inlineStr">
        <is>
          <t>否</t>
        </is>
      </c>
      <c r="T125" s="151" t="inlineStr">
        <is>
          <t>市生态环境局麒麟分局</t>
        </is>
      </c>
      <c r="U125" s="151" t="inlineStr">
        <is>
          <t>竹园村委会</t>
        </is>
      </c>
      <c r="V125" s="151" t="inlineStr">
        <is>
          <t>是</t>
        </is>
      </c>
      <c r="W125" s="189" t="n">
        <v>46023</v>
      </c>
      <c r="X125" s="189" t="n">
        <v>46357</v>
      </c>
      <c r="Y125" s="162" t="n"/>
    </row>
    <row r="126" ht="72" customHeight="1" s="1">
      <c r="A126" s="151" t="n">
        <v>118</v>
      </c>
      <c r="B126" s="151" t="inlineStr">
        <is>
          <t>乡村建设行动</t>
        </is>
      </c>
      <c r="C126" s="151" t="inlineStr">
        <is>
          <t>人居环境整治</t>
        </is>
      </c>
      <c r="D126" s="151" t="inlineStr">
        <is>
          <t>农村污水治理</t>
        </is>
      </c>
      <c r="E126" s="151" t="inlineStr">
        <is>
          <t>越州镇黄泥堡村委会王家园小组农村生活污水管网建设项目</t>
        </is>
      </c>
      <c r="F126" s="151" t="inlineStr">
        <is>
          <t>越州镇</t>
        </is>
      </c>
      <c r="G126" s="151" t="inlineStr">
        <is>
          <t>黄泥堡村委会</t>
        </is>
      </c>
      <c r="H126" s="151" t="inlineStr">
        <is>
          <t>新建</t>
        </is>
      </c>
      <c r="I126" s="162" t="inlineStr">
        <is>
          <t>黄泥堡村委会王家园小组污水管网改造里程1300米，</t>
        </is>
      </c>
      <c r="J126" s="643">
        <f>K126+L126+M126</f>
        <v/>
      </c>
      <c r="K126" s="643" t="n">
        <v>0</v>
      </c>
      <c r="L126" s="643" t="n">
        <v>30</v>
      </c>
      <c r="M126" s="643" t="n">
        <v>0</v>
      </c>
      <c r="N126" s="162" t="inlineStr">
        <is>
          <t>提升村庄人居环境，改善生活条件，提升居民生活幸福指数，弥补基础设施建设短板，让村庄走向更美，乡村建设走向更好打下坚实基础，覆盖人数394人。</t>
        </is>
      </c>
      <c r="O126" s="162" t="inlineStr">
        <is>
          <t>改善人居环境，提升居民生活幸福感</t>
        </is>
      </c>
      <c r="P126" s="151" t="n">
        <v>394</v>
      </c>
      <c r="Q126" s="151" t="inlineStr">
        <is>
          <t>否</t>
        </is>
      </c>
      <c r="R126" s="151" t="inlineStr">
        <is>
          <t>否</t>
        </is>
      </c>
      <c r="S126" s="151" t="inlineStr">
        <is>
          <t>否</t>
        </is>
      </c>
      <c r="T126" s="151" t="inlineStr">
        <is>
          <t>市生态环境局麒麟分局</t>
        </is>
      </c>
      <c r="U126" s="151" t="inlineStr">
        <is>
          <t>黄泥堡村委会</t>
        </is>
      </c>
      <c r="V126" s="151" t="inlineStr">
        <is>
          <t>是</t>
        </is>
      </c>
      <c r="W126" s="189" t="n">
        <v>46023</v>
      </c>
      <c r="X126" s="189" t="n">
        <v>46357</v>
      </c>
      <c r="Y126" s="162" t="n"/>
    </row>
    <row r="127" ht="96" customHeight="1" s="1">
      <c r="A127" s="151" t="n">
        <v>119</v>
      </c>
      <c r="B127" s="151" t="inlineStr">
        <is>
          <t>乡村建设行动</t>
        </is>
      </c>
      <c r="C127" s="646" t="inlineStr">
        <is>
          <t>农村基础设施_含产业配套基础设施</t>
        </is>
      </c>
      <c r="D127" s="151" t="inlineStr">
        <is>
          <t>道路基础设施建设</t>
        </is>
      </c>
      <c r="E127" s="151" t="inlineStr">
        <is>
          <t>上坡村委会农村基础设施及产业配套建设项目</t>
        </is>
      </c>
      <c r="F127" s="151" t="inlineStr">
        <is>
          <t>越州镇</t>
        </is>
      </c>
      <c r="G127" s="151" t="inlineStr">
        <is>
          <t>上坡</t>
        </is>
      </c>
      <c r="H127" s="151" t="inlineStr">
        <is>
          <t>新建</t>
        </is>
      </c>
      <c r="I127" s="162" t="inlineStr">
        <is>
          <t xml:space="preserve">  项目主要建设内容为：项目规划占地24.9亩，新建厂房2000平方米，钢构仓库7500平方米，C30混凝土场地硬化10000平方米，污水处理池4个共计600立方米，配套完成消防、环保、电力、供排水设施等附属工程。项目建成后预计年生产量5万吨。</t>
        </is>
      </c>
      <c r="J127" s="643">
        <f>K127+L127+M127</f>
        <v/>
      </c>
      <c r="K127" s="643" t="n">
        <v>0</v>
      </c>
      <c r="L127" s="643" t="n">
        <v>30</v>
      </c>
      <c r="M127" s="643" t="n">
        <v>0</v>
      </c>
      <c r="N127" s="162" t="inlineStr">
        <is>
          <t>上坡村委会属纯农业村委会，种养殖户较多，为更好的利用好当地资源，达到种养循环，壮大集体经济，带动农户增收致富同时提升人居环境。</t>
        </is>
      </c>
      <c r="O127" s="162" t="inlineStr">
        <is>
          <t>1.土地流转
2.提供就业岗位
4.带动生产</t>
        </is>
      </c>
      <c r="P127" s="151" t="n">
        <v>5473</v>
      </c>
      <c r="Q127" s="151" t="inlineStr">
        <is>
          <t>否</t>
        </is>
      </c>
      <c r="R127" s="151" t="inlineStr">
        <is>
          <t>否</t>
        </is>
      </c>
      <c r="S127" s="151" t="inlineStr">
        <is>
          <t>否</t>
        </is>
      </c>
      <c r="T127" s="151" t="inlineStr">
        <is>
          <t>区农业
农村局</t>
        </is>
      </c>
      <c r="U127" s="151" t="inlineStr">
        <is>
          <t>上坡村委会</t>
        </is>
      </c>
      <c r="V127" s="151" t="inlineStr">
        <is>
          <t>是</t>
        </is>
      </c>
      <c r="W127" s="189" t="n">
        <v>46023</v>
      </c>
      <c r="X127" s="189" t="n">
        <v>46357</v>
      </c>
      <c r="Y127" s="162" t="n"/>
    </row>
    <row r="128" ht="120" customHeight="1" s="1">
      <c r="A128" s="151" t="n">
        <v>120</v>
      </c>
      <c r="B128" s="151" t="inlineStr">
        <is>
          <t>产业发展</t>
        </is>
      </c>
      <c r="C128" s="644" t="inlineStr">
        <is>
          <t>产业服务支撑项目</t>
        </is>
      </c>
      <c r="D128" s="151" t="inlineStr">
        <is>
          <t>工艺陶、日用陶等</t>
        </is>
      </c>
      <c r="E128" s="151" t="inlineStr">
        <is>
          <t>越州镇潦浒社区民族手工业融合创新发展项目</t>
        </is>
      </c>
      <c r="F128" s="151" t="inlineStr">
        <is>
          <t>越州镇</t>
        </is>
      </c>
      <c r="G128" s="151" t="inlineStr">
        <is>
          <t>潦浒社区</t>
        </is>
      </c>
      <c r="H128" s="151" t="inlineStr">
        <is>
          <t>新建</t>
        </is>
      </c>
      <c r="I128" s="162" t="inlineStr">
        <is>
          <t xml:space="preserve">陶瓷制作配套设施：
1.购置4立方气窑一只计划投入11.3万元；
2.购置拉坯机12台计划投入资金7.5万元；
3.购置链泥机1台计划投资0.85万元；
4.陶瓷制作相关工具计划投资1.2万元。
</t>
        </is>
      </c>
      <c r="J128" s="643">
        <f>K128+L128+M128</f>
        <v/>
      </c>
      <c r="K128" s="643" t="n">
        <v>20</v>
      </c>
      <c r="L128" s="643" t="n"/>
      <c r="M128" s="643" t="n">
        <v>0.85</v>
      </c>
      <c r="N128" s="162" t="inlineStr">
        <is>
          <t>通过项目建设，结合潦浒“农旅文”融合发展，创新发展民族手工业产业，带动集体、企业与制陶户增收。</t>
        </is>
      </c>
      <c r="O128" s="162" t="inlineStr">
        <is>
          <t>带动陶瓷生产、制陶产业发展</t>
        </is>
      </c>
      <c r="P128" s="151" t="n">
        <v>8640</v>
      </c>
      <c r="Q128" s="151" t="inlineStr">
        <is>
          <t>否</t>
        </is>
      </c>
      <c r="R128" s="151" t="inlineStr">
        <is>
          <t>否</t>
        </is>
      </c>
      <c r="S128" s="151" t="inlineStr">
        <is>
          <t>否</t>
        </is>
      </c>
      <c r="T128" s="151" t="inlineStr">
        <is>
          <t>区民族宗教事务局</t>
        </is>
      </c>
      <c r="U128" s="151" t="inlineStr">
        <is>
          <t>越州镇潦浒社区</t>
        </is>
      </c>
      <c r="V128" s="151" t="inlineStr">
        <is>
          <t>是</t>
        </is>
      </c>
      <c r="W128" s="189" t="n">
        <v>46023</v>
      </c>
      <c r="X128" s="189" t="n">
        <v>46357</v>
      </c>
      <c r="Y128" s="154" t="n"/>
    </row>
    <row r="129" ht="84" customHeight="1" s="1">
      <c r="A129" s="151" t="n">
        <v>121</v>
      </c>
      <c r="B129" s="199" t="inlineStr">
        <is>
          <t>乡村建设行动</t>
        </is>
      </c>
      <c r="C129" s="199" t="inlineStr">
        <is>
          <t>农村基础设施_含产业配套基础设施</t>
        </is>
      </c>
      <c r="D129" s="199" t="inlineStr">
        <is>
          <t>农村道路建设（通村路、通户路、小型桥梁等）</t>
        </is>
      </c>
      <c r="E129" s="199" t="inlineStr">
        <is>
          <t>越州镇潦浒社区民族团结进步示范社区（南市西边人居环境改善项目）</t>
        </is>
      </c>
      <c r="F129" s="199" t="inlineStr">
        <is>
          <t>越州镇</t>
        </is>
      </c>
      <c r="G129" s="199" t="inlineStr">
        <is>
          <t>潦浒社区</t>
        </is>
      </c>
      <c r="H129" s="199" t="inlineStr">
        <is>
          <t>新建</t>
        </is>
      </c>
      <c r="I129" s="201" t="inlineStr">
        <is>
          <t>潦浒社区（南市）C25砼混凝土硬化西边道路300米，宽8米，厚0.3米，总计2400平方米，每平方米135元，合计共需资金324000元。</t>
        </is>
      </c>
      <c r="J129" s="643">
        <f>K129+L129+M129</f>
        <v/>
      </c>
      <c r="K129" s="665" t="n">
        <v>30</v>
      </c>
      <c r="L129" s="665" t="n"/>
      <c r="M129" s="665" t="n">
        <v>2.4</v>
      </c>
      <c r="N129" s="201" t="inlineStr">
        <is>
          <t>该路面因南市建设路面严重损坏，现车流量较大，生产生活出行不便，存在安全隐患，融合古镇农、旅、文发展建设，打下坚实基础。</t>
        </is>
      </c>
      <c r="O129" s="201" t="inlineStr">
        <is>
          <t>带动陶瓷生产、制陶产业发展</t>
        </is>
      </c>
      <c r="P129" s="199" t="n">
        <v>8640</v>
      </c>
      <c r="Q129" s="199" t="inlineStr">
        <is>
          <t>否</t>
        </is>
      </c>
      <c r="R129" s="199" t="inlineStr">
        <is>
          <t>否</t>
        </is>
      </c>
      <c r="S129" s="199" t="inlineStr">
        <is>
          <t>否</t>
        </is>
      </c>
      <c r="T129" s="199" t="inlineStr">
        <is>
          <t>区民族宗教事务局</t>
        </is>
      </c>
      <c r="U129" s="199" t="inlineStr">
        <is>
          <t>越州镇潦浒社区</t>
        </is>
      </c>
      <c r="V129" s="151" t="inlineStr">
        <is>
          <t>是</t>
        </is>
      </c>
      <c r="W129" s="189" t="n">
        <v>46023</v>
      </c>
      <c r="X129" s="189" t="n">
        <v>46357</v>
      </c>
      <c r="Y129" s="204" t="n"/>
    </row>
    <row r="130" ht="72" customHeight="1" s="1">
      <c r="A130" s="151" t="n">
        <v>122</v>
      </c>
      <c r="B130" s="151" t="inlineStr">
        <is>
          <t>乡村建设行动</t>
        </is>
      </c>
      <c r="C130" s="151" t="inlineStr">
        <is>
          <t>农村基础设施_含产业配套基础设施</t>
        </is>
      </c>
      <c r="D130" s="644" t="inlineStr">
        <is>
          <t>休闲农业与乡村旅游</t>
        </is>
      </c>
      <c r="E130" s="151" t="inlineStr">
        <is>
          <t>三宝街道五联社区民族村寨旅游提升项目（旅居村基础设施建设）</t>
        </is>
      </c>
      <c r="F130" s="151" t="inlineStr">
        <is>
          <t>三宝街道</t>
        </is>
      </c>
      <c r="G130" s="151" t="inlineStr">
        <is>
          <t>五联社区</t>
        </is>
      </c>
      <c r="H130" s="151" t="inlineStr">
        <is>
          <t>改建</t>
        </is>
      </c>
      <c r="I130" s="162" t="inlineStr">
        <is>
          <t xml:space="preserve">建设内容：
1.铺设片石路面长1000米、宽3米（3000㎡每平方米180元，合计：30万元；             
</t>
        </is>
      </c>
      <c r="J130" s="643">
        <f>K130+L130+M130</f>
        <v/>
      </c>
      <c r="K130" s="643" t="n">
        <v>30</v>
      </c>
      <c r="L130" s="643" t="n"/>
      <c r="M130" s="643" t="n">
        <v>0</v>
      </c>
      <c r="N130" s="162" t="inlineStr">
        <is>
          <t>通过旅居村打造，引进七彩鸥旅农业发展有限公司改造民宿，围绕打造“四街六巷十三井”，带动农户、社区产生收益。</t>
        </is>
      </c>
      <c r="O130" s="162" t="inlineStr">
        <is>
          <t>入股分红、土地流转、带动务工就业，促进当地农旅发展</t>
        </is>
      </c>
      <c r="P130" s="151" t="n">
        <v>2860</v>
      </c>
      <c r="Q130" s="151" t="inlineStr">
        <is>
          <t>否</t>
        </is>
      </c>
      <c r="R130" s="151" t="inlineStr">
        <is>
          <t>否</t>
        </is>
      </c>
      <c r="S130" s="151" t="inlineStr">
        <is>
          <t>否</t>
        </is>
      </c>
      <c r="T130" s="151" t="inlineStr">
        <is>
          <t>区民族宗教事务局</t>
        </is>
      </c>
      <c r="U130" s="151" t="inlineStr">
        <is>
          <t>三宝街道五联社区</t>
        </is>
      </c>
      <c r="V130" s="151" t="inlineStr">
        <is>
          <t>是</t>
        </is>
      </c>
      <c r="W130" s="189" t="n">
        <v>46023</v>
      </c>
      <c r="X130" s="189" t="n">
        <v>46357</v>
      </c>
      <c r="Y130" s="154" t="n"/>
    </row>
    <row r="131" ht="96" customHeight="1" s="1">
      <c r="A131" s="151" t="n">
        <v>123</v>
      </c>
      <c r="B131" s="151" t="inlineStr">
        <is>
          <t>乡村建设行动</t>
        </is>
      </c>
      <c r="C131" s="151" t="inlineStr">
        <is>
          <t>农村基础设施_含产业配套基础设施</t>
        </is>
      </c>
      <c r="D131" s="644" t="inlineStr">
        <is>
          <t>休闲农业与乡村旅游</t>
        </is>
      </c>
      <c r="E131" s="151" t="inlineStr">
        <is>
          <t>三宝街道五联社区民族团结进步示范社区项目（红色文化第一村基础设施提升改造）</t>
        </is>
      </c>
      <c r="F131" s="644" t="inlineStr">
        <is>
          <t>三宝街道</t>
        </is>
      </c>
      <c r="G131" s="644" t="inlineStr">
        <is>
          <t>五联社区</t>
        </is>
      </c>
      <c r="H131" s="644" t="inlineStr">
        <is>
          <t>改建</t>
        </is>
      </c>
      <c r="I131" s="162" t="inlineStr">
        <is>
          <t>建设内容：
1.埋设红军街DN400双壁波纹管290余米，每米460元，需17万元；
2.埋设“六巷”沿线DN200PE排污管850米，每米160元，需13万元；</t>
        </is>
      </c>
      <c r="J131" s="643">
        <f>K131+L131+M131</f>
        <v/>
      </c>
      <c r="K131" s="643" t="n">
        <v>30</v>
      </c>
      <c r="L131" s="643" t="n"/>
      <c r="M131" s="643" t="n">
        <v>0</v>
      </c>
      <c r="N131" s="162" t="inlineStr">
        <is>
          <t>通过红色文化第一村打造，围绕打造“四街六巷十三井”，完善基础设施建设，促进农旅文融合发展。</t>
        </is>
      </c>
      <c r="O131" s="162" t="inlineStr">
        <is>
          <t>入股分红、土地流转、带动务工就业，促进当地农旅发展</t>
        </is>
      </c>
      <c r="P131" s="151" t="n">
        <v>2860</v>
      </c>
      <c r="Q131" s="151" t="inlineStr">
        <is>
          <t>否</t>
        </is>
      </c>
      <c r="R131" s="151" t="inlineStr">
        <is>
          <t>否</t>
        </is>
      </c>
      <c r="S131" s="151" t="inlineStr">
        <is>
          <t>否</t>
        </is>
      </c>
      <c r="T131" s="151" t="inlineStr">
        <is>
          <t>区民族宗教事务局</t>
        </is>
      </c>
      <c r="U131" s="151" t="inlineStr">
        <is>
          <t>三宝街道五联社区</t>
        </is>
      </c>
      <c r="V131" s="151" t="inlineStr">
        <is>
          <t>是</t>
        </is>
      </c>
      <c r="W131" s="189" t="n">
        <v>46023</v>
      </c>
      <c r="X131" s="189" t="n">
        <v>46357</v>
      </c>
      <c r="Y131" s="154" t="n"/>
    </row>
    <row r="132" ht="132" customHeight="1" s="1">
      <c r="A132" s="151" t="n">
        <v>124</v>
      </c>
      <c r="B132" s="151" t="inlineStr">
        <is>
          <t>乡村建设行动</t>
        </is>
      </c>
      <c r="C132" s="151" t="inlineStr">
        <is>
          <t>农村基础设施</t>
        </is>
      </c>
      <c r="D132" s="151" t="inlineStr">
        <is>
          <t>农村道路建设（通村路、通户路、小型桥梁等）</t>
        </is>
      </c>
      <c r="E132" s="151" t="inlineStr">
        <is>
          <t>沿江街道余家圩社区民族团结进步示范社区</t>
        </is>
      </c>
      <c r="F132" s="151" t="inlineStr">
        <is>
          <t>沿江街道</t>
        </is>
      </c>
      <c r="G132" s="151" t="inlineStr">
        <is>
          <t>余家圩社区</t>
        </is>
      </c>
      <c r="H132" s="151" t="inlineStr">
        <is>
          <t>新建</t>
        </is>
      </c>
      <c r="I132" s="162" t="inlineStr">
        <is>
          <t>余家圩社区附属设施项目建设内容：
1.改造辖区道路一条，长0.7千米、宽4米，开挖破损路面1280立方米，混凝土挡墙280立方米，预计投资13.68万元；
2.混合料回填260立方米，毛石回填1150立方米，铺设稳定层420立方米，铺设柏油路116立方米及其他附属设施工程，预计投资19.2万元。</t>
        </is>
      </c>
      <c r="J132" s="643">
        <f>K132+L132+M132</f>
        <v/>
      </c>
      <c r="K132" s="643" t="n">
        <v>30</v>
      </c>
      <c r="L132" s="643" t="n">
        <v>0</v>
      </c>
      <c r="M132" s="643" t="n">
        <v>2.88</v>
      </c>
      <c r="N132" s="162" t="inlineStr">
        <is>
          <t>通过对辖区道路及附属设施建设，进一步提升乡村建设和改善群众出行环境，促进辖区产业发展，方便1726人出行。</t>
        </is>
      </c>
      <c r="O132" s="162" t="inlineStr">
        <is>
          <t>通过基础设施配套建设，建立健全利益联结机制，进一步深化集体、企业与农民利益联结，降低农户种植成本，转移农村剩余劳动力。</t>
        </is>
      </c>
      <c r="P132" s="151" t="n">
        <v>1726</v>
      </c>
      <c r="Q132" s="151" t="inlineStr">
        <is>
          <t>否</t>
        </is>
      </c>
      <c r="R132" s="151" t="inlineStr">
        <is>
          <t>否</t>
        </is>
      </c>
      <c r="S132" s="151" t="inlineStr">
        <is>
          <t>是</t>
        </is>
      </c>
      <c r="T132" s="151" t="inlineStr">
        <is>
          <t>区民族宗教事务局</t>
        </is>
      </c>
      <c r="U132" s="151" t="inlineStr">
        <is>
          <t>沿江街道余家圩社区</t>
        </is>
      </c>
      <c r="V132" s="151" t="inlineStr">
        <is>
          <t>是</t>
        </is>
      </c>
      <c r="W132" s="189" t="n">
        <v>46023</v>
      </c>
      <c r="X132" s="189" t="n">
        <v>46357</v>
      </c>
      <c r="Y132" s="154" t="n"/>
    </row>
    <row r="133" ht="409.5" customHeight="1" s="1">
      <c r="A133" s="151" t="n">
        <v>125</v>
      </c>
      <c r="B133" s="200" t="inlineStr">
        <is>
          <t>乡村建设行动</t>
        </is>
      </c>
      <c r="C133" s="200" t="inlineStr">
        <is>
          <t>农村基础设施_含产业配套基础设施</t>
        </is>
      </c>
      <c r="D133" s="644" t="inlineStr">
        <is>
          <t>休闲农业与乡村旅游</t>
        </is>
      </c>
      <c r="E133" s="151" t="inlineStr">
        <is>
          <t>三宝街道五联社区三百户营村旅居改造项目</t>
        </is>
      </c>
      <c r="F133" s="151" t="inlineStr">
        <is>
          <t>三宝街道</t>
        </is>
      </c>
      <c r="G133" s="151" t="inlineStr">
        <is>
          <t>五联社区</t>
        </is>
      </c>
      <c r="H133" s="151" t="inlineStr">
        <is>
          <t>改建</t>
        </is>
      </c>
      <c r="I133" s="162" t="inlineStr">
        <is>
          <t xml:space="preserve">1.村内旅居民房改造：改造旅居民房28间，建筑面积约2000㎡，约需资金100万元。                                            2.军屯博物馆：改造面积约280㎡，展区内设军屯制度、当地军屯历史，军屯农具、服饰、文书等实物展件，配套互动体验区。约需资金50万元。                                         
3.古井文化：对十三口古井的历史渊源、传说故事及实用价值，为每口古井制作专属历史简介牌（含文字、老照片、示意图），融入红色文化与民俗元素，约需资金20万元。                 
4.旅居配套设施建设：因地制宜设计兼具文化展示与休闲功能的相关配套设施，约需资金30万元。                                                   
</t>
        </is>
      </c>
      <c r="J133" s="151" t="n">
        <v>20</v>
      </c>
      <c r="K133" s="151" t="n">
        <v>0</v>
      </c>
      <c r="L133" s="151" t="n">
        <v>20</v>
      </c>
      <c r="M133" s="151" t="n">
        <v>0</v>
      </c>
      <c r="N133" s="162" t="inlineStr">
        <is>
          <t>（一）社会效益
1.盘活村内闲置民房28间，打造成民宿，引入新居民新业态，增加村内烟火气。
2.支持返乡创业者进行民宿改造、小吃街运营等业态可带动村民自主经营，实现 “一户一增收”。
（二）文化效益
1.用100年红色文化、600年军屯文化、2000年南中文化，结合村内十三口古井形成 “古井文化打卡带”，让传统水利设施成为打卡点。利用十三口古井的历史渊源、传说故事及实用价值，为每口古井制作专属历史简介牌（含文字、老照片、示意图），融入红色文化与民俗元素，约需资金20万元。
2.红色文化传播深化，项目整合 “红色 + 军屯 + 南中 + 民俗” 多元文化，可形成 “三百户营文化 IP”，预计年吸引研学团队、文化游客突破1.2万人次。
（三）生态效益：
1.人居环境与生态保护协同推进，村内雨污分流管网与原有污水管网衔接，污水收集处理率100%。
2.新建绿化带，提升全村绿化覆盖率；多处景观节点（红军街、古井带）与自然风貌、历史建筑协调统一，实现“文化展示”与“生态保护”的平衡。
（四）管理效益（运维 + 参与）
可增强项目“共建共享”属性，民族交往交流交融氛围更浓厚。</t>
        </is>
      </c>
      <c r="O133" s="151" t="inlineStr">
        <is>
          <t>入股分红、土地流转、带动务工就业，促进当地农旅发展</t>
        </is>
      </c>
      <c r="P133" s="151" t="n">
        <v>2860</v>
      </c>
      <c r="Q133" s="151" t="inlineStr">
        <is>
          <t>否</t>
        </is>
      </c>
      <c r="R133" s="151" t="inlineStr">
        <is>
          <t>否</t>
        </is>
      </c>
      <c r="S133" s="151" t="inlineStr">
        <is>
          <t>否</t>
        </is>
      </c>
      <c r="T133" s="151" t="inlineStr">
        <is>
          <t>区民族宗教事务局</t>
        </is>
      </c>
      <c r="U133" s="151" t="inlineStr">
        <is>
          <t>三宝街道五联社区</t>
        </is>
      </c>
      <c r="V133" s="151" t="inlineStr">
        <is>
          <t>是</t>
        </is>
      </c>
      <c r="W133" s="189" t="n">
        <v>46054</v>
      </c>
      <c r="X133" s="189" t="n">
        <v>46327</v>
      </c>
      <c r="Y133" s="205" t="inlineStr">
        <is>
          <t>项目条件成熟，预期效益好，带动增收</t>
        </is>
      </c>
    </row>
    <row r="134">
      <c r="A134" s="154" t="inlineStr">
        <is>
          <t>四、易地搬迁后扶项目小计</t>
        </is>
      </c>
      <c r="B134" s="7" t="n"/>
      <c r="C134" s="7" t="n"/>
      <c r="D134" s="7" t="n"/>
      <c r="E134" s="7" t="n"/>
      <c r="F134" s="7" t="n"/>
      <c r="G134" s="7" t="n"/>
      <c r="H134" s="7" t="n"/>
      <c r="I134" s="22" t="n"/>
      <c r="J134" s="601" t="n"/>
      <c r="K134" s="601" t="n"/>
      <c r="L134" s="601" t="n"/>
      <c r="M134" s="601" t="n"/>
      <c r="N134" s="154" t="n"/>
      <c r="O134" s="7" t="n"/>
      <c r="P134" s="7" t="n"/>
      <c r="Q134" s="7" t="n"/>
      <c r="R134" s="7" t="n"/>
      <c r="S134" s="7" t="n"/>
      <c r="T134" s="7" t="n"/>
      <c r="U134" s="7" t="n"/>
      <c r="V134" s="7" t="n"/>
      <c r="W134" s="7" t="n"/>
      <c r="X134" s="7" t="n"/>
      <c r="Y134" s="22" t="n"/>
    </row>
    <row r="135">
      <c r="A135" s="154" t="inlineStr">
        <is>
          <t>五、巩固三保障成果项目小计</t>
        </is>
      </c>
      <c r="B135" s="7" t="n"/>
      <c r="C135" s="7" t="n"/>
      <c r="D135" s="7" t="n"/>
      <c r="E135" s="7" t="n"/>
      <c r="F135" s="7" t="n"/>
      <c r="G135" s="7" t="n"/>
      <c r="H135" s="7" t="n"/>
      <c r="I135" s="22" t="n"/>
      <c r="J135" s="601">
        <f>J136</f>
        <v/>
      </c>
      <c r="K135" s="601">
        <f>K136</f>
        <v/>
      </c>
      <c r="L135" s="601">
        <f>L136</f>
        <v/>
      </c>
      <c r="M135" s="601">
        <f>M136</f>
        <v/>
      </c>
      <c r="N135" s="154" t="n"/>
      <c r="O135" s="7" t="n"/>
      <c r="P135" s="7" t="n"/>
      <c r="Q135" s="7" t="n"/>
      <c r="R135" s="7" t="n"/>
      <c r="S135" s="7" t="n"/>
      <c r="T135" s="7" t="n"/>
      <c r="U135" s="7" t="n"/>
      <c r="V135" s="7" t="n"/>
      <c r="W135" s="7" t="n"/>
      <c r="X135" s="7" t="n"/>
      <c r="Y135" s="22" t="n"/>
    </row>
    <row r="136" ht="72" customHeight="1" s="1">
      <c r="A136" s="151" t="n">
        <v>126</v>
      </c>
      <c r="B136" s="151" t="inlineStr">
        <is>
          <t>巩固三保障成果</t>
        </is>
      </c>
      <c r="C136" s="151" t="inlineStr">
        <is>
          <t>教育</t>
        </is>
      </c>
      <c r="D136" s="151" t="inlineStr">
        <is>
          <t>享受“雨露计划”职业教育补助</t>
        </is>
      </c>
      <c r="E136" s="151" t="inlineStr">
        <is>
          <t>麒麟区2026年雨露计划职业教育补助资金项目</t>
        </is>
      </c>
      <c r="F136" s="151" t="inlineStr">
        <is>
          <t>麒麟区7个镇（街道）</t>
        </is>
      </c>
      <c r="G136" s="151" t="inlineStr">
        <is>
          <t>麒麟区7个镇（街道）</t>
        </is>
      </c>
      <c r="H136" s="151" t="inlineStr">
        <is>
          <t>新建</t>
        </is>
      </c>
      <c r="I136" s="162" t="inlineStr">
        <is>
          <t>对就接受职业教育的脱贫人口及监测对象的学生，按照本科职业院校5000元/年，专科职业院校4000元/年，中职中专职业院校3000元/年的标准进行补助，预计300人。</t>
        </is>
      </c>
      <c r="J136" s="151" t="n">
        <v>60</v>
      </c>
      <c r="K136" s="151" t="n"/>
      <c r="L136" s="151" t="n">
        <v>60</v>
      </c>
      <c r="M136" s="151" t="n">
        <v>0</v>
      </c>
      <c r="N136" s="162" t="inlineStr">
        <is>
          <t>通过对脱贫人口和监测对象就读职业学校学生进行补助，减轻家庭负担，项目覆盖330余人。</t>
        </is>
      </c>
      <c r="O136" s="162" t="n"/>
      <c r="P136" s="151" t="n">
        <v>330</v>
      </c>
      <c r="Q136" s="151" t="inlineStr">
        <is>
          <t>否</t>
        </is>
      </c>
      <c r="R136" s="151" t="inlineStr">
        <is>
          <t>否</t>
        </is>
      </c>
      <c r="S136" s="151" t="inlineStr">
        <is>
          <t>否</t>
        </is>
      </c>
      <c r="T136" s="151" t="inlineStr">
        <is>
          <t>区农业
农村局</t>
        </is>
      </c>
      <c r="U136" s="151" t="inlineStr">
        <is>
          <t>麒麟区7个镇（街道）</t>
        </is>
      </c>
      <c r="V136" s="151" t="inlineStr">
        <is>
          <t>是</t>
        </is>
      </c>
      <c r="W136" s="189" t="n">
        <v>46023</v>
      </c>
      <c r="X136" s="189" t="n">
        <v>46357</v>
      </c>
      <c r="Y136" s="162" t="n"/>
    </row>
    <row r="137">
      <c r="A137" s="154" t="inlineStr">
        <is>
          <t>六、乡村治理和精神文明建设项目小计</t>
        </is>
      </c>
      <c r="B137" s="7" t="n"/>
      <c r="C137" s="7" t="n"/>
      <c r="D137" s="7" t="n"/>
      <c r="E137" s="7" t="n"/>
      <c r="F137" s="7" t="n"/>
      <c r="G137" s="7" t="n"/>
      <c r="H137" s="7" t="n"/>
      <c r="I137" s="22" t="n"/>
      <c r="J137" s="601" t="n"/>
      <c r="K137" s="601" t="n"/>
      <c r="L137" s="601" t="n"/>
      <c r="M137" s="601" t="n"/>
      <c r="N137" s="154" t="n"/>
      <c r="O137" s="7" t="n"/>
      <c r="P137" s="7" t="n"/>
      <c r="Q137" s="7" t="n"/>
      <c r="R137" s="7" t="n"/>
      <c r="S137" s="7" t="n"/>
      <c r="T137" s="7" t="n"/>
      <c r="U137" s="7" t="n"/>
      <c r="V137" s="7" t="n"/>
      <c r="W137" s="7" t="n"/>
      <c r="X137" s="7" t="n"/>
      <c r="Y137" s="22" t="n"/>
    </row>
    <row r="138">
      <c r="A138" s="154" t="inlineStr">
        <is>
          <t>七、项目管理费小计</t>
        </is>
      </c>
      <c r="B138" s="7" t="n"/>
      <c r="C138" s="7" t="n"/>
      <c r="D138" s="7" t="n"/>
      <c r="E138" s="7" t="n"/>
      <c r="F138" s="7" t="n"/>
      <c r="G138" s="7" t="n"/>
      <c r="H138" s="7" t="n"/>
      <c r="I138" s="22" t="n"/>
      <c r="J138" s="601">
        <f>J139</f>
        <v/>
      </c>
      <c r="K138" s="601">
        <f>K139</f>
        <v/>
      </c>
      <c r="L138" s="601">
        <f>L139</f>
        <v/>
      </c>
      <c r="M138" s="601">
        <f>M139</f>
        <v/>
      </c>
      <c r="N138" s="154" t="n"/>
      <c r="O138" s="7" t="n"/>
      <c r="P138" s="7" t="n"/>
      <c r="Q138" s="7" t="n"/>
      <c r="R138" s="7" t="n"/>
      <c r="S138" s="7" t="n"/>
      <c r="T138" s="7" t="n"/>
      <c r="U138" s="7" t="n"/>
      <c r="V138" s="7" t="n"/>
      <c r="W138" s="7" t="n"/>
      <c r="X138" s="7" t="n"/>
      <c r="Y138" s="22" t="n"/>
    </row>
    <row r="139" ht="120" customHeight="1" s="1">
      <c r="A139" s="151" t="n">
        <v>127</v>
      </c>
      <c r="B139" s="151" t="inlineStr">
        <is>
          <t>麒麟区项目管理费</t>
        </is>
      </c>
      <c r="C139" s="151" t="inlineStr">
        <is>
          <t>项目管理费</t>
        </is>
      </c>
      <c r="D139" s="151" t="inlineStr">
        <is>
          <t>项目管理费</t>
        </is>
      </c>
      <c r="E139" s="151" t="inlineStr">
        <is>
          <t>麒麟区项目管理费</t>
        </is>
      </c>
      <c r="F139" s="151" t="inlineStr">
        <is>
          <t>麒麟区</t>
        </is>
      </c>
      <c r="G139" s="151" t="inlineStr">
        <is>
          <t>麒麟区</t>
        </is>
      </c>
      <c r="H139" s="151" t="inlineStr">
        <is>
          <t>新建</t>
        </is>
      </c>
      <c r="I139" s="162" t="inlineStr">
        <is>
          <t>根据《云南省财政街接推进乡村振兴补助资金管理办法》，按照中央街接资金不超过1%、省级街接资金不超过3%的比例统筹安排项目管理费主要用于项目前期规划设计、评审评估、招标监理、检查验收、绩效评价等与项目管理相关的支出。根据各行业主管部门和各项目乡（镇、街道）实施项目数量进行分配。</t>
        </is>
      </c>
      <c r="J139" s="151" t="n">
        <v>10</v>
      </c>
      <c r="K139" s="151" t="n">
        <v>0</v>
      </c>
      <c r="L139" s="151" t="n">
        <v>10</v>
      </c>
      <c r="M139" s="151" t="n">
        <v>0</v>
      </c>
      <c r="N139" s="162" t="inlineStr">
        <is>
          <t>资料整编及前期相关费用</t>
        </is>
      </c>
      <c r="O139" s="162" t="n"/>
      <c r="P139" s="151" t="n"/>
      <c r="Q139" s="151" t="inlineStr">
        <is>
          <t>否</t>
        </is>
      </c>
      <c r="R139" s="151" t="inlineStr">
        <is>
          <t>否</t>
        </is>
      </c>
      <c r="S139" s="151" t="inlineStr">
        <is>
          <t>否</t>
        </is>
      </c>
      <c r="T139" s="151" t="inlineStr">
        <is>
          <t>麒麟区农业农村局</t>
        </is>
      </c>
      <c r="U139" s="151" t="inlineStr">
        <is>
          <t>麒麟区农业农村局</t>
        </is>
      </c>
      <c r="V139" s="151" t="inlineStr">
        <is>
          <t>是</t>
        </is>
      </c>
      <c r="W139" s="189" t="n">
        <v>46023</v>
      </c>
      <c r="X139" s="189" t="n">
        <v>46357</v>
      </c>
      <c r="Y139" s="162" t="n"/>
    </row>
    <row r="140">
      <c r="A140" s="154" t="inlineStr">
        <is>
          <t>八、其他项目小计</t>
        </is>
      </c>
      <c r="B140" s="7" t="n"/>
      <c r="C140" s="7" t="n"/>
      <c r="D140" s="7" t="n"/>
      <c r="E140" s="7" t="n"/>
      <c r="F140" s="7" t="n"/>
      <c r="G140" s="7" t="n"/>
      <c r="H140" s="7" t="n"/>
      <c r="I140" s="22" t="n"/>
      <c r="J140" s="601" t="n"/>
      <c r="K140" s="601" t="n"/>
      <c r="L140" s="601" t="n"/>
      <c r="M140" s="601" t="n"/>
      <c r="N140" s="154" t="n"/>
      <c r="O140" s="7" t="n"/>
      <c r="P140" s="7" t="n"/>
      <c r="Q140" s="7" t="n"/>
      <c r="R140" s="7" t="n"/>
      <c r="S140" s="7" t="n"/>
      <c r="T140" s="7" t="n"/>
      <c r="U140" s="7" t="n"/>
      <c r="V140" s="7" t="n"/>
      <c r="W140" s="7" t="n"/>
      <c r="X140" s="7" t="n"/>
      <c r="Y140" s="22" t="n"/>
    </row>
  </sheetData>
  <mergeCells count="42">
    <mergeCell ref="A137:I137"/>
    <mergeCell ref="A2:A4"/>
    <mergeCell ref="C2:C4"/>
    <mergeCell ref="T2:T4"/>
    <mergeCell ref="K3:L3"/>
    <mergeCell ref="F3:F4"/>
    <mergeCell ref="W2:W4"/>
    <mergeCell ref="O2:O4"/>
    <mergeCell ref="J2:M2"/>
    <mergeCell ref="Q2:Q4"/>
    <mergeCell ref="A5:I5"/>
    <mergeCell ref="G3:G4"/>
    <mergeCell ref="M3:M4"/>
    <mergeCell ref="N137:Y137"/>
    <mergeCell ref="V2:V4"/>
    <mergeCell ref="R2:R4"/>
    <mergeCell ref="X2:X4"/>
    <mergeCell ref="A140:I140"/>
    <mergeCell ref="A135:I135"/>
    <mergeCell ref="I2:I4"/>
    <mergeCell ref="A134:I134"/>
    <mergeCell ref="F2:G2"/>
    <mergeCell ref="U2:U4"/>
    <mergeCell ref="A63:I63"/>
    <mergeCell ref="J3:J4"/>
    <mergeCell ref="B2:B4"/>
    <mergeCell ref="S2:S4"/>
    <mergeCell ref="D2:D4"/>
    <mergeCell ref="P2:P4"/>
    <mergeCell ref="N135:Y135"/>
    <mergeCell ref="N138:Y138"/>
    <mergeCell ref="A51:I51"/>
    <mergeCell ref="A138:I138"/>
    <mergeCell ref="N134:Y134"/>
    <mergeCell ref="H2:H4"/>
    <mergeCell ref="N2:N4"/>
    <mergeCell ref="Y2:Y4"/>
    <mergeCell ref="N51:Y51"/>
    <mergeCell ref="A6:I6"/>
    <mergeCell ref="N140:Y140"/>
    <mergeCell ref="A1:U1"/>
    <mergeCell ref="E2:E4"/>
  </mergeCells>
  <dataValidations count="2">
    <dataValidation sqref="B11 B14:B17 B23:B29 B31 B35 B40:B41 B54 B76:B84 B95:B100" showDropDown="0" showInputMessage="1" showErrorMessage="1" allowBlank="0" type="list">
      <formula1>首行</formula1>
    </dataValidation>
    <dataValidation sqref="C11 C14:D17 C23:D29 C31:D31 C35:D35 C37:D38 C41:D41 C54:D54 C76:D84 C95:D100 C128 D19 D130:D131 D133" showDropDown="0" showInputMessage="1" showErrorMessage="1" allowBlank="0" type="list">
      <formula1>INDIRECT(B11)</formula1>
    </dataValidation>
  </dataValidations>
  <pageMargins left="0.75" right="0.75" top="1" bottom="1" header="0.5" footer="0.5"/>
  <pageSetup orientation="portrait" paperSize="9"/>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sheetPr>
  <dimension ref="A1:AA91"/>
  <sheetViews>
    <sheetView topLeftCell="A65" workbookViewId="0">
      <selection activeCell="F66" sqref="F66"/>
    </sheetView>
  </sheetViews>
  <sheetFormatPr baseColWidth="8" defaultColWidth="9" defaultRowHeight="13.5"/>
  <cols>
    <col width="36.5" customWidth="1" style="1" min="9" max="9"/>
    <col width="10.375" customWidth="1" style="1" min="10" max="11"/>
    <col width="9.375" customWidth="1" style="1" min="12" max="12"/>
    <col width="29.625" customWidth="1" style="1" min="14" max="14"/>
  </cols>
  <sheetData>
    <row r="1" ht="27" customHeight="1" s="1">
      <c r="A1" s="95" t="inlineStr">
        <is>
          <t>沾益区2026年度巩固拓展脱贫攻坚成果和乡村振兴项目库公示、公告表</t>
        </is>
      </c>
    </row>
    <row r="2" ht="14.25" customHeight="1" s="1">
      <c r="A2" s="96" t="inlineStr">
        <is>
          <t>序号</t>
        </is>
      </c>
      <c r="B2" s="96" t="inlineStr">
        <is>
          <t>项目类型</t>
        </is>
      </c>
      <c r="C2" s="96" t="inlineStr">
        <is>
          <t>二级项目类型</t>
        </is>
      </c>
      <c r="D2" s="96" t="inlineStr">
        <is>
          <t>项目子类型</t>
        </is>
      </c>
      <c r="E2" s="96" t="inlineStr">
        <is>
          <t>项目名称</t>
        </is>
      </c>
      <c r="F2" s="96" t="inlineStr">
        <is>
          <t>项目地点</t>
        </is>
      </c>
      <c r="G2" s="22" t="n"/>
      <c r="H2" s="96" t="inlineStr">
        <is>
          <t>建设
性质</t>
        </is>
      </c>
      <c r="I2" s="96" t="inlineStr">
        <is>
          <t>项目概要及建设主要内容</t>
        </is>
      </c>
      <c r="J2" s="96" t="inlineStr">
        <is>
          <t>项目概算总投资（万元）</t>
        </is>
      </c>
      <c r="K2" s="7" t="n"/>
      <c r="L2" s="7" t="n"/>
      <c r="M2" s="22" t="n"/>
      <c r="N2" s="96" t="inlineStr">
        <is>
          <t>项目绩效目标
（总体目标）</t>
        </is>
      </c>
      <c r="O2" s="96" t="inlineStr">
        <is>
          <t>联农带农机制</t>
        </is>
      </c>
      <c r="P2" s="96" t="inlineStr">
        <is>
          <t>预计受益人数</t>
        </is>
      </c>
      <c r="Q2" s="96" t="inlineStr">
        <is>
          <t>是否到户项目</t>
        </is>
      </c>
      <c r="R2" s="96" t="inlineStr">
        <is>
          <t>是否易地搬迁后扶项目</t>
        </is>
      </c>
      <c r="S2" s="96" t="inlineStr">
        <is>
          <t>是否劳动密集型产业</t>
        </is>
      </c>
      <c r="T2" s="96" t="inlineStr">
        <is>
          <t>项目主管部门</t>
        </is>
      </c>
      <c r="U2" s="96" t="inlineStr">
        <is>
          <t>项目实施单位</t>
        </is>
      </c>
      <c r="V2" s="96" t="inlineStr">
        <is>
          <t>项目
负责人</t>
        </is>
      </c>
      <c r="W2" s="96" t="inlineStr">
        <is>
          <t>联系电话</t>
        </is>
      </c>
      <c r="X2" s="96" t="inlineStr">
        <is>
          <t>是否纳入年度实施计划</t>
        </is>
      </c>
      <c r="Y2" s="96" t="inlineStr">
        <is>
          <t>项目计划开工时间</t>
        </is>
      </c>
      <c r="Z2" s="96" t="inlineStr">
        <is>
          <t>项目计划完工时间</t>
        </is>
      </c>
      <c r="AA2" s="96" t="inlineStr">
        <is>
          <t>备注</t>
        </is>
      </c>
    </row>
    <row r="3" ht="14.25" customHeight="1" s="1">
      <c r="A3" s="4" t="n"/>
      <c r="B3" s="4" t="n"/>
      <c r="C3" s="4" t="n"/>
      <c r="D3" s="4" t="n"/>
      <c r="E3" s="4" t="n"/>
      <c r="F3" s="96" t="inlineStr">
        <is>
          <t>乡（镇）</t>
        </is>
      </c>
      <c r="G3" s="96" t="inlineStr">
        <is>
          <t>村（社区）</t>
        </is>
      </c>
      <c r="H3" s="4" t="n"/>
      <c r="I3" s="4" t="n"/>
      <c r="J3" s="96" t="inlineStr">
        <is>
          <t>小计</t>
        </is>
      </c>
      <c r="K3" s="96" t="inlineStr">
        <is>
          <t>财政衔接资金</t>
        </is>
      </c>
      <c r="L3" s="22" t="n"/>
      <c r="M3" s="96" t="inlineStr">
        <is>
          <t>其他
资金</t>
        </is>
      </c>
      <c r="N3" s="4" t="n"/>
      <c r="O3" s="4" t="n"/>
      <c r="P3" s="4" t="n"/>
      <c r="Q3" s="4" t="n"/>
      <c r="R3" s="4" t="n"/>
      <c r="S3" s="4" t="n"/>
      <c r="T3" s="4" t="n"/>
      <c r="U3" s="4" t="n"/>
      <c r="V3" s="4" t="n"/>
      <c r="W3" s="4" t="n"/>
      <c r="X3" s="4" t="n"/>
      <c r="Y3" s="4" t="n"/>
      <c r="Z3" s="4" t="n"/>
      <c r="AA3" s="4" t="n"/>
    </row>
    <row r="4" ht="27" customHeight="1" s="1">
      <c r="A4" s="5" t="n"/>
      <c r="B4" s="5" t="n"/>
      <c r="C4" s="5" t="n"/>
      <c r="D4" s="5" t="n"/>
      <c r="E4" s="5" t="n"/>
      <c r="F4" s="5" t="n"/>
      <c r="G4" s="5" t="n"/>
      <c r="H4" s="5" t="n"/>
      <c r="I4" s="5" t="n"/>
      <c r="J4" s="5" t="n"/>
      <c r="K4" s="96" t="inlineStr">
        <is>
          <t>中央
资金</t>
        </is>
      </c>
      <c r="L4" s="96" t="inlineStr">
        <is>
          <t>省级
资金</t>
        </is>
      </c>
      <c r="M4" s="5" t="n"/>
      <c r="N4" s="5" t="n"/>
      <c r="O4" s="5" t="n"/>
      <c r="P4" s="5" t="n"/>
      <c r="Q4" s="5" t="n"/>
      <c r="R4" s="5" t="n"/>
      <c r="S4" s="5" t="n"/>
      <c r="T4" s="5" t="n"/>
      <c r="U4" s="5" t="n"/>
      <c r="V4" s="5" t="n"/>
      <c r="W4" s="5" t="n"/>
      <c r="X4" s="5" t="n"/>
      <c r="Y4" s="5" t="n"/>
      <c r="Z4" s="5" t="n"/>
      <c r="AA4" s="5" t="n"/>
    </row>
    <row r="5">
      <c r="A5" s="97" t="inlineStr">
        <is>
          <t>合计</t>
        </is>
      </c>
      <c r="B5" s="7" t="n"/>
      <c r="C5" s="7" t="n"/>
      <c r="D5" s="7" t="n"/>
      <c r="E5" s="7" t="n"/>
      <c r="F5" s="7" t="n"/>
      <c r="G5" s="7" t="n"/>
      <c r="H5" s="7" t="n"/>
      <c r="I5" s="22" t="n"/>
      <c r="J5" s="99">
        <f>J6+J39+J41+J84+J87+J89</f>
        <v/>
      </c>
      <c r="K5" s="99">
        <f>K6+K39+K41+K84+K87+K89</f>
        <v/>
      </c>
      <c r="L5" s="99">
        <f>L6+L39+L41+L84+L87+L89</f>
        <v/>
      </c>
      <c r="M5" s="99">
        <f>M6+M39+M41+M84+M87+M89</f>
        <v/>
      </c>
      <c r="N5" s="121" t="n"/>
      <c r="O5" s="121" t="n"/>
      <c r="P5" s="99" t="n"/>
      <c r="Q5" s="99" t="n"/>
      <c r="R5" s="99" t="n"/>
      <c r="S5" s="99" t="n"/>
      <c r="T5" s="99" t="n"/>
      <c r="U5" s="99" t="n"/>
      <c r="V5" s="115" t="n"/>
      <c r="W5" s="99" t="n"/>
      <c r="X5" s="99" t="n"/>
      <c r="Y5" s="99" t="n"/>
      <c r="Z5" s="99" t="n"/>
      <c r="AA5" s="99" t="n"/>
    </row>
    <row r="6">
      <c r="A6" s="98" t="inlineStr">
        <is>
          <t>一、产业项目小计</t>
        </is>
      </c>
      <c r="B6" s="7" t="n"/>
      <c r="C6" s="7" t="n"/>
      <c r="D6" s="7" t="n"/>
      <c r="E6" s="7" t="n"/>
      <c r="F6" s="7" t="n"/>
      <c r="G6" s="7" t="n"/>
      <c r="H6" s="7" t="n"/>
      <c r="I6" s="22" t="n"/>
      <c r="J6" s="107">
        <f>SUM(J7:J38)</f>
        <v/>
      </c>
      <c r="K6" s="107">
        <f>SUM(K7:K38)</f>
        <v/>
      </c>
      <c r="L6" s="107">
        <f>SUM(L7:L38)</f>
        <v/>
      </c>
      <c r="M6" s="107">
        <f>SUM(M7:M38)</f>
        <v/>
      </c>
      <c r="N6" s="122" t="n"/>
      <c r="O6" s="7" t="n"/>
      <c r="P6" s="7" t="n"/>
      <c r="Q6" s="7" t="n"/>
      <c r="R6" s="7" t="n"/>
      <c r="S6" s="7" t="n"/>
      <c r="T6" s="7" t="n"/>
      <c r="U6" s="7" t="n"/>
      <c r="V6" s="7" t="n"/>
      <c r="W6" s="7" t="n"/>
      <c r="X6" s="7" t="n"/>
      <c r="Y6" s="7" t="n"/>
      <c r="Z6" s="7" t="n"/>
      <c r="AA6" s="22" t="n"/>
    </row>
    <row r="7" ht="140.25" customHeight="1" s="1">
      <c r="A7" s="99" t="n">
        <v>1</v>
      </c>
      <c r="B7" s="100" t="inlineStr">
        <is>
          <t>产业发展</t>
        </is>
      </c>
      <c r="C7" s="100" t="inlineStr">
        <is>
          <t>配套设施项目</t>
        </is>
      </c>
      <c r="D7" s="100" t="inlineStr">
        <is>
          <t>产业园</t>
        </is>
      </c>
      <c r="E7" s="100" t="inlineStr">
        <is>
          <t>九龙农文旅建设项目</t>
        </is>
      </c>
      <c r="F7" s="100" t="inlineStr">
        <is>
          <t>西平街道</t>
        </is>
      </c>
      <c r="G7" s="100" t="inlineStr">
        <is>
          <t>九龙社区</t>
        </is>
      </c>
      <c r="H7" s="100" t="inlineStr">
        <is>
          <t>新建</t>
        </is>
      </c>
      <c r="I7" s="108" t="inlineStr">
        <is>
          <t>1.旅居木屋建设：建设木屋6套，每套占地面积49㎡，其中房屋建筑面积98㎡，长7m，宽7m，高6m，房屋呈斜屋面设计，二层木质建筑，原木外观，按2500元/㎡，房屋建设概算每套24.5万元，山涧旅居木屋6套建设概算147万元；
2、自来水管道安装：其中自来水主管道长500m，采用7.5cm PE管，单价：200元/m（含管道开挖、回填、焊接），小计10万元；自来水分管道长1000m，采用5cmPPR管，单价：80元/米（含管道开挖、回填、焊接），小计8万元；自来水管道安装概算18万元；</t>
        </is>
      </c>
      <c r="J7" s="99">
        <f>K7+L7+M7</f>
        <v/>
      </c>
      <c r="K7" s="99" t="n">
        <v>100</v>
      </c>
      <c r="L7" s="99" t="n">
        <v>65</v>
      </c>
      <c r="M7" s="99" t="n"/>
      <c r="N7" s="123" t="inlineStr">
        <is>
          <t>西平街道九龙社区山涧旅居提升改造项目项目建成后，能带动区域经济发展，增加区域旅游收入和农村居民集体收入及人均收入，也为源源不断前来曲靖避暑的广大游客带来更好的旅居条件，为客户打造高性价比的旅居体验。</t>
        </is>
      </c>
      <c r="O7" s="102" t="inlineStr">
        <is>
          <t>带动生产，就业务工，利益联结分红</t>
        </is>
      </c>
      <c r="P7" s="99" t="inlineStr">
        <is>
          <t>432户1763人</t>
        </is>
      </c>
      <c r="Q7" s="100" t="inlineStr">
        <is>
          <t>否</t>
        </is>
      </c>
      <c r="R7" s="100" t="inlineStr">
        <is>
          <t>否</t>
        </is>
      </c>
      <c r="S7" s="100" t="inlineStr">
        <is>
          <t>否</t>
        </is>
      </c>
      <c r="T7" s="100" t="inlineStr">
        <is>
          <t>沾益区农业农村局</t>
        </is>
      </c>
      <c r="U7" s="100" t="inlineStr">
        <is>
          <t>西平街道办事处</t>
        </is>
      </c>
      <c r="V7" s="100" t="inlineStr">
        <is>
          <t>解旅行</t>
        </is>
      </c>
      <c r="W7" s="99" t="n">
        <v>18213181600</v>
      </c>
      <c r="X7" s="100" t="inlineStr">
        <is>
          <t>是</t>
        </is>
      </c>
      <c r="Y7" s="99" t="n">
        <v>2026.03</v>
      </c>
      <c r="Z7" s="99" t="n">
        <v>2026.07</v>
      </c>
      <c r="AA7" s="108" t="n"/>
    </row>
    <row r="8" ht="100.5" customHeight="1" s="1">
      <c r="A8" s="99" t="n">
        <v>2</v>
      </c>
      <c r="B8" s="666" t="inlineStr">
        <is>
          <t>产业发展</t>
        </is>
      </c>
      <c r="C8" s="666" t="inlineStr">
        <is>
          <t>产业服务支撑项目</t>
        </is>
      </c>
      <c r="D8" s="666" t="inlineStr">
        <is>
          <t>农业社会化服务</t>
        </is>
      </c>
      <c r="E8" s="666" t="inlineStr">
        <is>
          <t>联农带农经营主体奖补</t>
        </is>
      </c>
      <c r="F8" s="100" t="inlineStr">
        <is>
          <t>全区</t>
        </is>
      </c>
      <c r="G8" s="97" t="n"/>
      <c r="H8" s="100" t="inlineStr">
        <is>
          <t>新建</t>
        </is>
      </c>
      <c r="I8" s="667" t="inlineStr">
        <is>
          <t>采用先带后补的方式，对吸纳带动脱贫人口及监测帮扶对象及家庭年均纯收入低于1万元的农户就业的，按照带动的监测帮扶对象、脱贫人口取得的劳务总报酬的20%进行奖补，对吸纳带动脱贫人口及监测帮扶对象及家庭年均纯收入低于1万元的农户收益分红每人每年不低于500元、年销售收入不低于200万元的经营主体，按照每带动1人给予100元的一次性奖补，补助资金上限10万元。</t>
        </is>
      </c>
      <c r="J8" s="99">
        <f>K8+L8+M8</f>
        <v/>
      </c>
      <c r="K8" s="99" t="n"/>
      <c r="L8" s="99" t="n">
        <v>150</v>
      </c>
      <c r="M8" s="99" t="n"/>
      <c r="N8" s="124" t="inlineStr">
        <is>
          <t>通过实施联农带农经营主体奖补机制，带动小农户发展现代农业，促进农民特别是脱贫人口持续增收。实现新型经营主体联结脱贫人口及监测对象达300户，户均增收不低于上年度10%。</t>
        </is>
      </c>
      <c r="O8" s="102" t="inlineStr">
        <is>
          <t>发展生产、带动就业</t>
        </is>
      </c>
      <c r="P8" s="108" t="inlineStr">
        <is>
          <t>300人</t>
        </is>
      </c>
      <c r="Q8" s="100" t="inlineStr">
        <is>
          <t>是</t>
        </is>
      </c>
      <c r="R8" s="100" t="inlineStr">
        <is>
          <t>否</t>
        </is>
      </c>
      <c r="S8" s="100" t="inlineStr">
        <is>
          <t>否</t>
        </is>
      </c>
      <c r="T8" s="102" t="inlineStr">
        <is>
          <t>区农业农村局</t>
        </is>
      </c>
      <c r="U8" s="102" t="inlineStr">
        <is>
          <t>区农业农村局</t>
        </is>
      </c>
      <c r="V8" s="668" t="inlineStr">
        <is>
          <t>沈军</t>
        </is>
      </c>
      <c r="W8" s="99" t="n">
        <v>13887171111</v>
      </c>
      <c r="X8" s="100" t="inlineStr">
        <is>
          <t>是</t>
        </is>
      </c>
      <c r="Y8" s="116" t="n">
        <v>45413</v>
      </c>
      <c r="Z8" s="116" t="n">
        <v>45901</v>
      </c>
      <c r="AA8" s="98" t="n"/>
    </row>
    <row r="9" ht="87.75" customHeight="1" s="1">
      <c r="A9" s="99" t="n">
        <v>3</v>
      </c>
      <c r="B9" s="100" t="inlineStr">
        <is>
          <t>产业发展</t>
        </is>
      </c>
      <c r="C9" s="100" t="inlineStr">
        <is>
          <t>生产项目</t>
        </is>
      </c>
      <c r="D9" s="100" t="inlineStr">
        <is>
          <t>种植业基地</t>
        </is>
      </c>
      <c r="E9" s="100" t="inlineStr">
        <is>
          <t>炎方乡腻诺村委会露天蔬菜种植项目</t>
        </is>
      </c>
      <c r="F9" s="100" t="inlineStr">
        <is>
          <t>炎方乡</t>
        </is>
      </c>
      <c r="G9" s="100" t="inlineStr">
        <is>
          <t>腻诺村委会</t>
        </is>
      </c>
      <c r="H9" s="100" t="inlineStr">
        <is>
          <t>新建</t>
        </is>
      </c>
      <c r="I9" s="102" t="inlineStr">
        <is>
          <t>腻诺村委会流转土地种植露天蔬菜300亩。主要建设内容：1、新建灌溉设施：铺设灌溉管网6200m，单价每米40元，合计24.8万元；2、新建提水设施合计3.2万元；3、新建变压器及架设电力线路500m，合计16万元。4、其余辅助设施包含生产道路修缮等约3.88万元。</t>
        </is>
      </c>
      <c r="J9" s="99">
        <f>K9+L9+M9</f>
        <v/>
      </c>
      <c r="K9" s="99" t="n">
        <v>47.88</v>
      </c>
      <c r="L9" s="110" t="n"/>
      <c r="M9" s="99" t="n"/>
      <c r="N9" s="125" t="inlineStr">
        <is>
          <t>通过种植蔬菜300亩，提升村集体经济收入，促进群众就近就地务工，增加群众收入。项目建成后产权归腻诺村委会，预计项目年收益率为8％，即3.6万元。带动辖区内农户260户（其中脱贫户15户，“三类监测对象”2户）户均增加1500元以上，村集体收入增加24万元。</t>
        </is>
      </c>
      <c r="O9" s="125" t="inlineStr">
        <is>
          <t>入股分红、土地流转、带动群众务工就业等。</t>
        </is>
      </c>
      <c r="P9" s="99" t="n">
        <v>1200</v>
      </c>
      <c r="Q9" s="100" t="inlineStr">
        <is>
          <t>否</t>
        </is>
      </c>
      <c r="R9" s="100" t="inlineStr">
        <is>
          <t>否</t>
        </is>
      </c>
      <c r="S9" s="100" t="inlineStr">
        <is>
          <t>否</t>
        </is>
      </c>
      <c r="T9" s="100" t="inlineStr">
        <is>
          <t>曲靖市沾益区农业农村局</t>
        </is>
      </c>
      <c r="U9" s="100" t="inlineStr">
        <is>
          <t>曲靖市沾益区炎方乡人民政府</t>
        </is>
      </c>
      <c r="V9" s="100" t="inlineStr">
        <is>
          <t>尹海涛</t>
        </is>
      </c>
      <c r="W9" s="115" t="n">
        <v>17806952721</v>
      </c>
      <c r="X9" s="100" t="inlineStr">
        <is>
          <t>是</t>
        </is>
      </c>
      <c r="Y9" s="132" t="n">
        <v>46082</v>
      </c>
      <c r="Z9" s="132" t="n">
        <v>46204</v>
      </c>
      <c r="AA9" s="108" t="n"/>
    </row>
    <row r="10" ht="122.25" customHeight="1" s="1">
      <c r="A10" s="99" t="n">
        <v>4</v>
      </c>
      <c r="B10" s="100" t="inlineStr">
        <is>
          <t>产业发展</t>
        </is>
      </c>
      <c r="C10" s="100" t="inlineStr">
        <is>
          <t>加工流通项目</t>
        </is>
      </c>
      <c r="D10" s="100" t="inlineStr">
        <is>
          <t>农产品仓储保鲜冷链基础设施建设</t>
        </is>
      </c>
      <c r="E10" s="100" t="inlineStr">
        <is>
          <t>五拐农产品生产及仓储冷链设施配套项目</t>
        </is>
      </c>
      <c r="F10" s="100" t="inlineStr">
        <is>
          <t>炎方乡</t>
        </is>
      </c>
      <c r="G10" s="100" t="inlineStr">
        <is>
          <t>五拐村委会</t>
        </is>
      </c>
      <c r="H10" s="100" t="inlineStr">
        <is>
          <t>新建</t>
        </is>
      </c>
      <c r="I10" s="102" t="inlineStr">
        <is>
          <t>1.建设260m3恒温冷库一个，投资预算45万元；
2.制冷池1个，30m2，投资预算20万元。
3.钢结构厂房一座，面积约260m2，投资预算15万元。
5.场地硬化，300m2，投资预算10万元。</t>
        </is>
      </c>
      <c r="J10" s="99">
        <f>K10+L10+M10</f>
        <v/>
      </c>
      <c r="K10" s="99" t="n"/>
      <c r="L10" s="99" t="n">
        <v>45</v>
      </c>
      <c r="M10" s="99" t="n"/>
      <c r="N10" s="125" t="inlineStr">
        <is>
          <t>现本村内种植红薯300余亩。
1.项目建成后，可满足本村及周边村蔬菜等农产品仓储保鲜需求，切实解决本村蔬菜种植户仓储难的问题，延长蔬菜保鲜周期。
2.增强本村对农业种植户吸引力，有利于吸引外地企业落地本村，为群众提供家门口就业岗位，促进群众就业增收。</t>
        </is>
      </c>
      <c r="O10" s="121" t="inlineStr">
        <is>
          <t>1.项目建设中优先使用本村劳动力，提供就业机会；
2.建成后，持续提供就业岗位，促进群众增收。</t>
        </is>
      </c>
      <c r="P10" s="99" t="n">
        <v>652</v>
      </c>
      <c r="Q10" s="100" t="inlineStr">
        <is>
          <t>否</t>
        </is>
      </c>
      <c r="R10" s="100" t="inlineStr">
        <is>
          <t>否</t>
        </is>
      </c>
      <c r="S10" s="100" t="inlineStr">
        <is>
          <t>否</t>
        </is>
      </c>
      <c r="T10" s="100" t="inlineStr">
        <is>
          <t>曲靖市沾益区农业农村局</t>
        </is>
      </c>
      <c r="U10" s="100" t="inlineStr">
        <is>
          <t>曲靖市沾益区炎方乡人民政府</t>
        </is>
      </c>
      <c r="V10" s="100" t="inlineStr">
        <is>
          <t>尹海涛</t>
        </is>
      </c>
      <c r="W10" s="115" t="n">
        <v>17806952721</v>
      </c>
      <c r="X10" s="100" t="inlineStr">
        <is>
          <t>是</t>
        </is>
      </c>
      <c r="Y10" s="132" t="n">
        <v>46082</v>
      </c>
      <c r="Z10" s="132" t="n">
        <v>46204</v>
      </c>
      <c r="AA10" s="108" t="n"/>
    </row>
    <row r="11" ht="146.25" customHeight="1" s="1">
      <c r="A11" s="99" t="n">
        <v>5</v>
      </c>
      <c r="B11" s="100" t="inlineStr">
        <is>
          <t>产业发展</t>
        </is>
      </c>
      <c r="C11" s="100" t="inlineStr">
        <is>
          <t>加工流通项目</t>
        </is>
      </c>
      <c r="D11" s="100" t="inlineStr">
        <is>
          <t>农产品仓储保鲜冷链基础设施建设</t>
        </is>
      </c>
      <c r="E11" s="100" t="inlineStr">
        <is>
          <t>磨脚村农产品生产及仓储冷链设施配套项目</t>
        </is>
      </c>
      <c r="F11" s="100" t="inlineStr">
        <is>
          <t>炎方乡</t>
        </is>
      </c>
      <c r="G11" s="100" t="inlineStr">
        <is>
          <t>磨脚村委会</t>
        </is>
      </c>
      <c r="H11" s="100" t="inlineStr">
        <is>
          <t>新建</t>
        </is>
      </c>
      <c r="I11" s="102" t="inlineStr">
        <is>
          <t>项目投资147万元
1.建设300m3恒温冷库一个，投资预算95万元；
2.制冷池1个，50m2，投资预算30万元。
3.钢结构厂房一座，面积约500m2，投资预算13万元；
4.场地硬化，300m2，投资预算9万元。</t>
        </is>
      </c>
      <c r="J11" s="99">
        <f>K11+L11+M11</f>
        <v/>
      </c>
      <c r="K11" s="99" t="n">
        <v>130</v>
      </c>
      <c r="L11" s="99" t="n">
        <v>17</v>
      </c>
      <c r="M11" s="99" t="n"/>
      <c r="N11" s="125" t="inlineStr">
        <is>
          <t>现本村内种植露天蔬菜约700余亩，鲜花300余亩。
1.项目建成后，可满足本村及周边村蔬菜、鲜花等农产品仓储保鲜需求，切实解决本村蔬菜、鲜花种植户仓储难问题，延长蔬菜水果保鲜周期。
2.增强本村对农业种植户吸引力，有利于吸引外地企业落地本村，为群众提供家门口就业岗位，促进群众就业增收。</t>
        </is>
      </c>
      <c r="O11" s="121" t="inlineStr">
        <is>
          <t>1.项目建设过程中优先使用本村劳动力，带动群众增收。
2.建成后，带动本地农业产业发展，持续提供就业岗位，促进群众增收。</t>
        </is>
      </c>
      <c r="P11" s="99" t="n">
        <v>2016</v>
      </c>
      <c r="Q11" s="100" t="inlineStr">
        <is>
          <t>否</t>
        </is>
      </c>
      <c r="R11" s="100" t="inlineStr">
        <is>
          <t>否</t>
        </is>
      </c>
      <c r="S11" s="100" t="inlineStr">
        <is>
          <t>否</t>
        </is>
      </c>
      <c r="T11" s="100" t="inlineStr">
        <is>
          <t>曲靖市沾益区农业农村局</t>
        </is>
      </c>
      <c r="U11" s="100" t="inlineStr">
        <is>
          <t>曲靖市沾益区炎方乡人民政府</t>
        </is>
      </c>
      <c r="V11" s="100" t="inlineStr">
        <is>
          <t>尹海涛</t>
        </is>
      </c>
      <c r="W11" s="99" t="n">
        <v>17806952721</v>
      </c>
      <c r="X11" s="100" t="inlineStr">
        <is>
          <t>是</t>
        </is>
      </c>
      <c r="Y11" s="132" t="n">
        <v>46086</v>
      </c>
      <c r="Z11" s="132" t="n">
        <v>46208</v>
      </c>
      <c r="AA11" s="99" t="n"/>
    </row>
    <row r="12" ht="144" customHeight="1" s="1">
      <c r="A12" s="99" t="n">
        <v>6</v>
      </c>
      <c r="B12" s="100" t="inlineStr">
        <is>
          <t>产业发展</t>
        </is>
      </c>
      <c r="C12" s="100" t="inlineStr">
        <is>
          <t>生产项目</t>
        </is>
      </c>
      <c r="D12" s="100" t="inlineStr">
        <is>
          <t>种植业基地</t>
        </is>
      </c>
      <c r="E12" s="100" t="inlineStr">
        <is>
          <t>盘江镇中村鲜花种植基地(二期）</t>
        </is>
      </c>
      <c r="F12" s="100" t="inlineStr">
        <is>
          <t>盘江镇</t>
        </is>
      </c>
      <c r="G12" s="100" t="inlineStr">
        <is>
          <t>中村村委会</t>
        </is>
      </c>
      <c r="H12" s="100" t="inlineStr">
        <is>
          <t>新建</t>
        </is>
      </c>
      <c r="I12" s="102" t="inlineStr">
        <is>
          <t>项目能很好辐射带动周边农户参与鲜花产业的种植、包装、销售、物流等环节，拓宽群众增收渠道。
项目建设内容及投资预算：
项目计划投资340万元
1.大棚钢架结构建设，需资金295万元。占地17000m2（约25亩），肩高4m、顶高6m，需镀锌方管180吨。
2.铺设外部塑料棚膜，需资金20万元。铺设面积17000m2。
3.附属设施建设，需资金25万元。铺设内遮阳网及遮黑20000m2，安装温室顶窗、灌溉水泵等配套设施</t>
        </is>
      </c>
      <c r="J12" s="99">
        <f>K12+L12+M12</f>
        <v/>
      </c>
      <c r="K12" s="99" t="n">
        <v>340</v>
      </c>
      <c r="L12" s="99" t="n"/>
      <c r="M12" s="99" t="n"/>
      <c r="N12" s="125" t="inlineStr">
        <is>
          <t>项目建成后，产权移交村委会，由村委会与企业签订合作协议，按10万元/年收取租金，产生效益主要用于巩固拓展脱贫攻坚成果和乡村振兴，并优先吸纳脱贫户和监测对象务工。一是可为周边群众创造稳定就业岗位，人均年收入4万余元；二是辐射带动80余户、250余人参与鲜花零散种植、销售、运输、加工等，人均年收入约增加3万元。</t>
        </is>
      </c>
      <c r="O12" s="100" t="inlineStr">
        <is>
          <t>提供就业岗位</t>
        </is>
      </c>
      <c r="P12" s="99" t="n">
        <v>250</v>
      </c>
      <c r="Q12" s="100" t="inlineStr">
        <is>
          <t>否</t>
        </is>
      </c>
      <c r="R12" s="100" t="inlineStr">
        <is>
          <t>否</t>
        </is>
      </c>
      <c r="S12" s="100" t="inlineStr">
        <is>
          <t>否</t>
        </is>
      </c>
      <c r="T12" s="100" t="inlineStr">
        <is>
          <t>区农业农村局</t>
        </is>
      </c>
      <c r="U12" s="100" t="inlineStr">
        <is>
          <t>曲靖市沾益区盘江镇人民政府</t>
        </is>
      </c>
      <c r="V12" s="100" t="inlineStr">
        <is>
          <t>张德聪</t>
        </is>
      </c>
      <c r="W12" s="99" t="n">
        <v>13769882388</v>
      </c>
      <c r="X12" s="100" t="inlineStr">
        <is>
          <t>是</t>
        </is>
      </c>
      <c r="Y12" s="132" t="n">
        <v>46087</v>
      </c>
      <c r="Z12" s="132" t="n">
        <v>46209</v>
      </c>
      <c r="AA12" s="99" t="n"/>
    </row>
    <row r="13" ht="139.5" customHeight="1" s="1">
      <c r="A13" s="99" t="n">
        <v>7</v>
      </c>
      <c r="B13" s="100" t="inlineStr">
        <is>
          <t>产业发展</t>
        </is>
      </c>
      <c r="C13" s="100" t="inlineStr">
        <is>
          <t>生产项目</t>
        </is>
      </c>
      <c r="D13" s="100" t="inlineStr">
        <is>
          <t>种植业基地</t>
        </is>
      </c>
      <c r="E13" s="100" t="inlineStr">
        <is>
          <t>盘江镇谭家营村浆果种植基地</t>
        </is>
      </c>
      <c r="F13" s="100" t="inlineStr">
        <is>
          <t>盘江镇</t>
        </is>
      </c>
      <c r="G13" s="100" t="inlineStr">
        <is>
          <t>谭家营</t>
        </is>
      </c>
      <c r="H13" s="100" t="inlineStr">
        <is>
          <t>新建</t>
        </is>
      </c>
      <c r="I13" s="102" t="inlineStr">
        <is>
          <t>创建浆果种植基地，带动谭家营村整体产业转型和升级，提升浆果种植品质和规模，助力乡村振兴。
项目建设内容及投资预算：
1.土地平整、分区、排水沟建设，每亩500元，300亩合计15万元；
2.基地标准化设施：（物料仓库、有机肥拌合站、废弃物处理点、厕所）合计15万元；
3.树苗、化肥、机耕等生产投入，每亩每茬投入4000元，合计120万元；
资金来源：
盘江镇谭家营村浆果种植基地项目需资金150万</t>
        </is>
      </c>
      <c r="J13" s="99">
        <f>K13+L13+M13</f>
        <v/>
      </c>
      <c r="K13" s="99" t="n">
        <v>150</v>
      </c>
      <c r="L13" s="99" t="n"/>
      <c r="M13" s="99" t="n"/>
      <c r="N13" s="125" t="inlineStr">
        <is>
          <t>项目实施后，将进一步盘活集体闲置土地。产生效益主要用于巩固拓展脱贫攻坚成果和乡村振兴，优先吸纳脱贫户和监测对象务工，可实现助农增收。</t>
        </is>
      </c>
      <c r="O13" s="100" t="inlineStr">
        <is>
          <t>就业务工，带动生产，土地流转，其他</t>
        </is>
      </c>
      <c r="P13" s="99" t="n">
        <v>360</v>
      </c>
      <c r="Q13" s="100" t="inlineStr">
        <is>
          <t>否</t>
        </is>
      </c>
      <c r="R13" s="100" t="inlineStr">
        <is>
          <t>否</t>
        </is>
      </c>
      <c r="S13" s="100" t="inlineStr">
        <is>
          <t>否</t>
        </is>
      </c>
      <c r="T13" s="100" t="inlineStr">
        <is>
          <t>区农业农村局</t>
        </is>
      </c>
      <c r="U13" s="100" t="inlineStr">
        <is>
          <t>曲靖市沾益区盘江镇人民政府</t>
        </is>
      </c>
      <c r="V13" s="100" t="inlineStr">
        <is>
          <t>陈建云</t>
        </is>
      </c>
      <c r="W13" s="99" t="n">
        <v>15924881331</v>
      </c>
      <c r="X13" s="100" t="inlineStr">
        <is>
          <t>是</t>
        </is>
      </c>
      <c r="Y13" s="132" t="n">
        <v>46088</v>
      </c>
      <c r="Z13" s="132" t="n">
        <v>46210</v>
      </c>
      <c r="AA13" s="99" t="n"/>
    </row>
    <row r="14" ht="72" customHeight="1" s="1">
      <c r="A14" s="99" t="n">
        <v>8</v>
      </c>
      <c r="B14" s="100" t="inlineStr">
        <is>
          <t>产业发展</t>
        </is>
      </c>
      <c r="C14" s="100" t="inlineStr">
        <is>
          <t>生产项目</t>
        </is>
      </c>
      <c r="D14" s="100" t="inlineStr">
        <is>
          <t>种植业基地</t>
        </is>
      </c>
      <c r="E14" s="100" t="inlineStr">
        <is>
          <t>云南鸿储农业数字化育苗基地</t>
        </is>
      </c>
      <c r="F14" s="100" t="inlineStr">
        <is>
          <t>盘江镇</t>
        </is>
      </c>
      <c r="G14" s="100" t="inlineStr">
        <is>
          <t>小后所</t>
        </is>
      </c>
      <c r="H14" s="100" t="inlineStr">
        <is>
          <t>新建</t>
        </is>
      </c>
      <c r="I14" s="111" t="inlineStr">
        <is>
          <t>建设50亩高效生产示范区，其中包含智能玻璃温室600㎡，文洛式夹芯板温室共500㎡，连栋薄膜温室共16680㎡，配套建设生产操作道路、园区供电及排水、水肥车间等基础设施。</t>
        </is>
      </c>
      <c r="J14" s="99">
        <f>K14+L14+M14</f>
        <v/>
      </c>
      <c r="K14" s="99" t="n">
        <v>100</v>
      </c>
      <c r="L14" s="99" t="n">
        <v>100</v>
      </c>
      <c r="M14" s="99" t="n"/>
      <c r="N14" s="125" t="inlineStr">
        <is>
          <t>项目达产后，实现年销售收入150万元左右，为周边农户提供的种苗，比其外购种苗成本降低约15%-20%。直接为当地提供 （50-100个）长期稳定就业岗位（技术工人、管理人员等）。</t>
        </is>
      </c>
      <c r="O14" s="100" t="inlineStr">
        <is>
          <t>提供就业岗位，有效解决周边蔬菜种植区的优质种苗供应问题</t>
        </is>
      </c>
      <c r="P14" s="99" t="n">
        <v>550</v>
      </c>
      <c r="Q14" s="100" t="inlineStr">
        <is>
          <t>否</t>
        </is>
      </c>
      <c r="R14" s="100" t="inlineStr">
        <is>
          <t>否</t>
        </is>
      </c>
      <c r="S14" s="100" t="inlineStr">
        <is>
          <t>否</t>
        </is>
      </c>
      <c r="T14" s="100" t="inlineStr">
        <is>
          <t>区农业农村局</t>
        </is>
      </c>
      <c r="U14" s="100" t="inlineStr">
        <is>
          <t>曲靖市沾益区盘江镇人民政府</t>
        </is>
      </c>
      <c r="V14" s="100" t="inlineStr">
        <is>
          <t>周正奎</t>
        </is>
      </c>
      <c r="W14" s="99" t="n">
        <v>13987439481</v>
      </c>
      <c r="X14" s="100" t="inlineStr">
        <is>
          <t>是</t>
        </is>
      </c>
      <c r="Y14" s="132" t="n">
        <v>46094</v>
      </c>
      <c r="Z14" s="132" t="n">
        <v>46216</v>
      </c>
      <c r="AA14" s="126" t="inlineStr">
        <is>
          <t>已对投资规模进行调减</t>
        </is>
      </c>
    </row>
    <row r="15" ht="316.5" customHeight="1" s="1">
      <c r="A15" s="99" t="n">
        <v>9</v>
      </c>
      <c r="B15" s="102" t="inlineStr">
        <is>
          <t>产业发展</t>
        </is>
      </c>
      <c r="C15" s="102" t="inlineStr">
        <is>
          <t>生产项目</t>
        </is>
      </c>
      <c r="D15" s="100" t="inlineStr">
        <is>
          <t>休闲农业与乡村旅游</t>
        </is>
      </c>
      <c r="E15" s="102" t="inlineStr">
        <is>
          <t>曲靖市沾益区盘江镇谭家营农文旅产业项目</t>
        </is>
      </c>
      <c r="F15" s="102" t="inlineStr">
        <is>
          <t>盘江镇</t>
        </is>
      </c>
      <c r="G15" s="102" t="inlineStr">
        <is>
          <t>谭家营村委会</t>
        </is>
      </c>
      <c r="H15" s="100" t="inlineStr">
        <is>
          <t>新建</t>
        </is>
      </c>
      <c r="I15" s="108" t="inlineStr">
        <is>
          <t>1.精品民宿项目（83万元）：改造老旧民房10间独立客房，单房面积40㎡，总改造面积400㎡。(1)结构加固：墙体裂缝修补、梁柱加固、屋顶防水翻新（含防水层铺设、瓦片更换），单房6万元，小计60万元；(2)水电改造：强电线路更换（铜芯线布线）、弱电系统（网络、电视）铺设，独立卫生间给排水管道改造，单房1.5万元，小计15万元；(3)地面处理：拆除老旧地面，铺设防滑地砖（客餐厅区域）+实木地板（卧室区域），单房8000元，小计8万元；                                                                                                                                                                                                                                                                          2.生态采摘园45亩（31.5万元） （1）清除杂物、土地深耕、坡度修整（≤5°）等每亩3000元，小计13.5万元；（2）修建主排水沟（宽60cm、深80cm，总长800m）、支排水沟（宽40cm、深50cm，总长1200m），铺设滴灌/喷灌管网（覆盖全种植区），小计18万元；小计31.5万元。                                                                                                                               3.坝塘安全措施防护（5.5万元）：（1）长100m×宽50m，周长300m，水深3.5m（深水区需强化防护）；全周物理隔离+重点区域加密+应急全覆盖，兼顾安全性与景观性。锌钢安全围栏1.5m高（深水区专用），含立柱、固定件、防攀爬设计，150元/米，共300米，小计4.5万元。 （2）不锈钢防倾倒设计警示架11个，安装于出入口、深水区端点及拐角处，150cm×300cm支架+水泥基础，930元/个，小计1万元。</t>
        </is>
      </c>
      <c r="J15" s="99">
        <f>K15+L15+M15</f>
        <v/>
      </c>
      <c r="K15" s="99" t="n">
        <v>120</v>
      </c>
      <c r="L15" s="99" t="n"/>
      <c r="M15" s="99" t="n"/>
      <c r="N15" s="108" t="inlineStr">
        <is>
          <t xml:space="preserve"> 通过建设盘江镇谭家营农文旅产业项目，改造原有民房打造10间特色民宿、种植45亩特色果树的生态采摘园；全面提升坝塘安全性能，兼顾防洪、供水配套功能，新增生态防护措施，为群众解决了文化娱乐、技能提升、休闲住宿、增收致富及安全保障等多方面需求。项目建成后，引入第三方经营主体合作，预计项目按年收益率不低于5%作为谭家营村委会集体经济收入，带动辖区内农户170户（其中脱贫户9户，“三类监测对象”3户）户均增加1500元以上。                                               
    经济效益：通过特色民宿、生态采摘配套等业态带动村民创业就业，拓宽增收渠道，激活乡村消费市场，推动区域经济提质增效；                  
    社会效益 ：村民活动中心丰富了群众精神文化生活，水库安全提升与生态防护措施筑牢民生安全屏障，农文旅融合发展既保护了乡村生态与文化资源，又改善了人居环境，凝聚了乡村发展合力，促进了乡村治理效能与文明程度的全面提升。</t>
        </is>
      </c>
      <c r="O15" s="102" t="inlineStr">
        <is>
          <t>项目建成后，引入第三方经营主体合作，预计项目按年收益率不低于5%作为谭家营村委会集体经济收入，带动辖区内农户170户（其中脱贫户9户，“三类监测对象”3户）户均增加1500元以上。</t>
        </is>
      </c>
      <c r="P15" s="108" t="inlineStr">
        <is>
          <t>1218户4844人</t>
        </is>
      </c>
      <c r="Q15" s="102" t="inlineStr">
        <is>
          <t>否</t>
        </is>
      </c>
      <c r="R15" s="102" t="inlineStr">
        <is>
          <t>否</t>
        </is>
      </c>
      <c r="S15" s="102" t="inlineStr">
        <is>
          <t>否</t>
        </is>
      </c>
      <c r="T15" s="100" t="inlineStr">
        <is>
          <t>曲靖市沾益区民族宗教事务局</t>
        </is>
      </c>
      <c r="U15" s="102" t="inlineStr">
        <is>
          <t>盘江镇谭家营村委会</t>
        </is>
      </c>
      <c r="V15" s="102" t="inlineStr">
        <is>
          <t>卢士飞</t>
        </is>
      </c>
      <c r="W15" s="108" t="n">
        <v>13987489628</v>
      </c>
      <c r="X15" s="102" t="inlineStr">
        <is>
          <t>是</t>
        </is>
      </c>
      <c r="Y15" s="133" t="n">
        <v>46113</v>
      </c>
      <c r="Z15" s="133" t="n">
        <v>46266</v>
      </c>
      <c r="AA15" s="100" t="inlineStr">
        <is>
          <t>土地用地属于林地，已对接相关部门核准，房屋已和农户协商租用</t>
        </is>
      </c>
    </row>
    <row r="16" ht="86.25" customHeight="1" s="1">
      <c r="A16" s="99" t="n">
        <v>10</v>
      </c>
      <c r="B16" s="668" t="inlineStr">
        <is>
          <t>产业发展</t>
        </is>
      </c>
      <c r="C16" s="666" t="inlineStr">
        <is>
          <t>生产项目</t>
        </is>
      </c>
      <c r="D16" s="666" t="inlineStr">
        <is>
          <t>种植业基地</t>
        </is>
      </c>
      <c r="E16" s="668" t="inlineStr">
        <is>
          <t>龙华街道石羊社区青山上下洼子蔬菜种植基地建设项目</t>
        </is>
      </c>
      <c r="F16" s="668" t="inlineStr">
        <is>
          <t>龙华街道</t>
        </is>
      </c>
      <c r="G16" s="668" t="inlineStr">
        <is>
          <t>石羊社区</t>
        </is>
      </c>
      <c r="H16" s="668" t="inlineStr">
        <is>
          <t>新建</t>
        </is>
      </c>
      <c r="I16" s="669" t="inlineStr">
        <is>
          <t>产业园200亩，大棚200亩；抽水房1间15㎡、机房1间15㎡、管理用房1间90㎡；水电管网设施；整个项目预计投资51.6万元、其中申请衔接资金50万元、社区自筹1.6万元。</t>
        </is>
      </c>
      <c r="J16" s="99">
        <f>K16+L16+M16</f>
        <v/>
      </c>
      <c r="K16" s="670" t="n">
        <v>50</v>
      </c>
      <c r="L16" s="670" t="n"/>
      <c r="M16" s="670" t="n">
        <v>1.6</v>
      </c>
      <c r="N16" s="669" t="inlineStr">
        <is>
          <t>农户通过务工可实现收入20万元。通过土地流转、务工将带动石羊社区已脱贫户33户103人，监测户10户28人，增加脱贫户、监测户收入，同时为巩固拓展脱贫攻坚成果及推进乡村振兴提供资金保障。为农民增加收入，壮大集体经济。</t>
        </is>
      </c>
      <c r="O16" s="669" t="inlineStr">
        <is>
          <t>土地流转、带动务工就业等。带动脱贫户33户103人，监测户10户28人增收</t>
        </is>
      </c>
      <c r="P16" s="668" t="inlineStr">
        <is>
          <t>带动已脱贫户29户97人、监测户7户10人。</t>
        </is>
      </c>
      <c r="Q16" s="668" t="inlineStr">
        <is>
          <t>否</t>
        </is>
      </c>
      <c r="R16" s="668" t="inlineStr">
        <is>
          <t>否</t>
        </is>
      </c>
      <c r="S16" s="668" t="inlineStr">
        <is>
          <t>是</t>
        </is>
      </c>
      <c r="T16" s="100" t="inlineStr">
        <is>
          <t>沾益区农业农村局</t>
        </is>
      </c>
      <c r="U16" s="668" t="inlineStr">
        <is>
          <t>石羊社区</t>
        </is>
      </c>
      <c r="V16" s="668" t="inlineStr">
        <is>
          <t>桂进坤</t>
        </is>
      </c>
      <c r="W16" s="99" t="n">
        <v>18887480888</v>
      </c>
      <c r="X16" s="668" t="inlineStr">
        <is>
          <t>是</t>
        </is>
      </c>
      <c r="Y16" s="132" t="n">
        <v>46082</v>
      </c>
      <c r="Z16" s="132" t="n">
        <v>46327</v>
      </c>
      <c r="AA16" s="671" t="n"/>
    </row>
    <row r="17" ht="409.5" customHeight="1" s="1">
      <c r="A17" s="99" t="n">
        <v>11</v>
      </c>
      <c r="B17" s="100" t="inlineStr">
        <is>
          <t>产业发展</t>
        </is>
      </c>
      <c r="C17" s="100" t="inlineStr">
        <is>
          <t>生产项目</t>
        </is>
      </c>
      <c r="D17" s="100" t="inlineStr">
        <is>
          <t>休闲农业与乡村旅游</t>
        </is>
      </c>
      <c r="E17" s="100" t="inlineStr">
        <is>
          <t>曲靖市沾益区花山街道大树屯社区标准一体化蚕茧收购、加工配套项目</t>
        </is>
      </c>
      <c r="F17" s="100" t="inlineStr">
        <is>
          <t>花山街道</t>
        </is>
      </c>
      <c r="G17" s="100" t="inlineStr">
        <is>
          <t>大树屯社区</t>
        </is>
      </c>
      <c r="H17" s="100" t="inlineStr">
        <is>
          <t>新建</t>
        </is>
      </c>
      <c r="I17" s="114" t="inlineStr">
        <is>
          <t>投82.63万元，在大树屯社区第一居民小组实施标准一体化蚕茧收购、加工配套项目 ，建设砖混结构蚕茧收购加工车间：共两层，1楼层高4m，面积200㎡；2楼层高3.5m，面积200㎡，总面积400㎡。主要建设内容包括：
1.场地准备共需10.4万元：场地平整（含三通一平，场地附着物清理），130元/㎡，投入预计5.2万元；地基与基础工程：土方开挖（基坑、桩基）、地基处理（换填、打桩、防水）、 基础施工（筏板、独立基础等），单价130元/㎡，预计投入资金5.2万元；
2.加工车间建设共需资金59.23万元：
（1）框架结构：绑扎钢筋、支模板，单价320元/㎡，预计投入12.8万元；
（2）混凝土浇筑（柱、梁、板）：单价210元/㎡，预计投入8.4万元；
（3）外墙砌筑（砌筑承重墙及防水层）：单价200元/㎡，预计投入8万元；
（4）内、外墙墙面抹灰：长20m，宽10m，高9m，总面积540㎡，内墙单价40元/㎡，预计投入2.16万元；外墙单价70元/㎡，预计投入3.78万元；
（5）内墙乳胶漆刮白：长20m，宽10m，高9m，总面积540㎡，单价30元/㎡，预计投入1.62万元；
（6）外墙喷涂石头漆：长20m，宽10m，高9m，总面积540㎡，单价150元/㎡，预计投入8.1万元；、
（7）门窗安装：门3樘，单价4500元，预计投入1.35万元；窗6道：单道高2.5m ，宽2m，单价500元/㎡，预计投入1.5万元；
（8）铺贴地板砖：规格80*80，单价 150元/㎡，预计投入6万元；
（9）水电：单价120元/㎡，预计投入4.8万元；
（10）排污管道：PVC直径200，单价120元/m，总长60m，预计投入0.72万元；
3.购置标准一体化设备需13万元：
大型商用锅炉+煮茧机+脱水烘干机+称框+开茧机+缫丝机+弹丝被机，预计投入资金13万元。
   以上预计投入资金82.63万元；</t>
        </is>
      </c>
      <c r="J17" s="99">
        <f>K17+L17+M17</f>
        <v/>
      </c>
      <c r="K17" s="99" t="n">
        <v>82.63</v>
      </c>
      <c r="L17" s="115" t="n"/>
      <c r="M17" s="115" t="n"/>
      <c r="N17" s="102" t="inlineStr">
        <is>
          <t>花山街道大树屯社区有养蚕户110户，400亩；户均3.6亩；蚕桑每亩产值3000元，社区蚕桑总产值有120万元；下步社区计划扩大养蚕种植户100户新增蚕桑种植面积250亩。为进一步增加群众收入，提升当地产业效益，铸牢中华民族共同体意识，让更多群众共享产业发展成果，促进乡村振兴。该项目依托当地蚕养殖产业，拟建设蚕茧加工项目。项目建成后，将采取“村集体股份经济合作联合社+农户”的模式，一方面，社区居委会对现有的0.5亩集体土地开发进行入股合作发展，引入第三方经营主体通过租赁场地的形式，每年可通过租金增加集体经济收入2.46。另一方面，可以带动社区养蚕户110户进行蚕茧加工，养殖户年收入预计750万元；带动社区贫困户47户12人到基地务工，预计每人每年可实现务工收入1万元。</t>
        </is>
      </c>
      <c r="O17" s="126" t="inlineStr">
        <is>
          <t>就业务工、带动生产、收益分红</t>
        </is>
      </c>
      <c r="P17" s="99" t="n">
        <v>12</v>
      </c>
      <c r="Q17" s="100" t="inlineStr">
        <is>
          <t>否</t>
        </is>
      </c>
      <c r="R17" s="100" t="inlineStr">
        <is>
          <t>否</t>
        </is>
      </c>
      <c r="S17" s="100" t="inlineStr">
        <is>
          <t>否</t>
        </is>
      </c>
      <c r="T17" s="100" t="inlineStr">
        <is>
          <t>沾益区农业农村局</t>
        </is>
      </c>
      <c r="U17" s="100" t="inlineStr">
        <is>
          <t>花山街道办事处</t>
        </is>
      </c>
      <c r="V17" s="100" t="inlineStr">
        <is>
          <t>堵正祥</t>
        </is>
      </c>
      <c r="W17" s="115" t="n">
        <v>3068057</v>
      </c>
      <c r="X17" s="130" t="inlineStr">
        <is>
          <t>是</t>
        </is>
      </c>
      <c r="Y17" s="132" t="n">
        <v>46094</v>
      </c>
      <c r="Z17" s="132" t="n">
        <v>46278</v>
      </c>
      <c r="AA17" s="135" t="n"/>
    </row>
    <row r="18" ht="252" customHeight="1" s="1">
      <c r="A18" s="99" t="n">
        <v>12</v>
      </c>
      <c r="B18" s="100" t="inlineStr">
        <is>
          <t>产业发展</t>
        </is>
      </c>
      <c r="C18" s="100" t="inlineStr">
        <is>
          <t>加工流通项目</t>
        </is>
      </c>
      <c r="D18" s="100" t="inlineStr">
        <is>
          <t>农产品仓储保鲜冷链基础设施</t>
        </is>
      </c>
      <c r="E18" s="100" t="inlineStr">
        <is>
          <t>小柳树村委会农产品仓储建设项目</t>
        </is>
      </c>
      <c r="F18" s="100" t="inlineStr">
        <is>
          <t>德泽乡</t>
        </is>
      </c>
      <c r="G18" s="100" t="inlineStr">
        <is>
          <t>小柳树</t>
        </is>
      </c>
      <c r="H18" s="100" t="inlineStr">
        <is>
          <t>新建</t>
        </is>
      </c>
      <c r="I18" s="102" t="inlineStr">
        <is>
          <t>项目主要为新建农产品仓储用房1300㎡，共需资金80.5万元，具体建设内容为：
1.新建仓储用房1100㎡，包含地板硬化、砖混结构墙体及彩钢瓦顶铺设。
2.新建管护房2层共200㎡，砖混结构，含水电、门窗、粉刷。</t>
        </is>
      </c>
      <c r="J18" s="99">
        <f>K18+L18+M18</f>
        <v/>
      </c>
      <c r="K18" s="99" t="n">
        <v>80</v>
      </c>
      <c r="L18" s="99" t="n">
        <v>0</v>
      </c>
      <c r="M18" s="99" t="n">
        <v>0.5</v>
      </c>
      <c r="N18" s="102" t="inlineStr">
        <is>
          <t>一是项目建成后产权归小柳树村委会所有，由小柳树合作社自主运营，按照“村委会+合作社+农户”的种植模式，由合作社与农户签订保底收购订单，种植规模达3000亩，主要产品为辣椒、土豆、西洋参等特色农产品及道地药材。二是预计项目年收益率为12.5%，每年可带动村集体产生收益10万元以上，每年抽取年纯收益的30%作为村级用于兜底保障及低收入群体分红，每年带动低收入群体及监测对象20户以上，户均增收1500元以上，剩余收益用于巩固拓展脱贫攻坚成果同乡村振兴有效衔接领域。三是项目建成后，通过合作社与农户签订保底收购订单的形式在全乡范围内带动农户种植辣椒、西洋参等产业，特别是针对有生产资源有劳动能力的脱贫户及监测对象，预计带动群众500户发展产业增收，户均增收1000元以上。三是项目项目竣工投入使用后，可提供就近务工岗位20余个。</t>
        </is>
      </c>
      <c r="O18" s="102" t="inlineStr">
        <is>
          <t>带动产业发展、帮助产销对接、收益分红、土地流转、带动务工就业等</t>
        </is>
      </c>
      <c r="P18" s="99" t="inlineStr">
        <is>
          <t>800户3000人</t>
        </is>
      </c>
      <c r="Q18" s="100" t="inlineStr">
        <is>
          <t>否</t>
        </is>
      </c>
      <c r="R18" s="100" t="inlineStr">
        <is>
          <t>否</t>
        </is>
      </c>
      <c r="S18" s="100" t="inlineStr">
        <is>
          <t>否</t>
        </is>
      </c>
      <c r="T18" s="100" t="inlineStr">
        <is>
          <t>农业农村局</t>
        </is>
      </c>
      <c r="U18" s="100" t="inlineStr">
        <is>
          <t>德泽乡人民政府</t>
        </is>
      </c>
      <c r="V18" s="100" t="inlineStr">
        <is>
          <t>孟彦</t>
        </is>
      </c>
      <c r="W18" s="99" t="n">
        <v>13769676966</v>
      </c>
      <c r="X18" s="100" t="inlineStr">
        <is>
          <t>是</t>
        </is>
      </c>
      <c r="Y18" s="132" t="n">
        <v>46095</v>
      </c>
      <c r="Z18" s="132" t="n">
        <v>46279</v>
      </c>
      <c r="AA18" s="108" t="n"/>
    </row>
    <row r="19" ht="159.75" customHeight="1" s="1">
      <c r="A19" s="99" t="n">
        <v>13</v>
      </c>
      <c r="B19" s="100" t="inlineStr">
        <is>
          <t>产业发展</t>
        </is>
      </c>
      <c r="C19" s="100" t="inlineStr">
        <is>
          <t>生产项目</t>
        </is>
      </c>
      <c r="D19" s="100" t="inlineStr">
        <is>
          <t>休闲农业与乡村旅游</t>
        </is>
      </c>
      <c r="E19" s="100" t="inlineStr">
        <is>
          <t>德泽乡老官营村委会农文旅建设项目</t>
        </is>
      </c>
      <c r="F19" s="100" t="inlineStr">
        <is>
          <t>德泽乡</t>
        </is>
      </c>
      <c r="G19" s="100" t="inlineStr">
        <is>
          <t>老官营</t>
        </is>
      </c>
      <c r="H19" s="100" t="inlineStr">
        <is>
          <t>新建</t>
        </is>
      </c>
      <c r="I19" s="102" t="inlineStr">
        <is>
          <t>建设老官营村委会旅居营地，具体建设内容为：
1.建设特色旅居营地帐篷4个，其中2个帐篷规格为：室内面积28㎡，平台面积42㎡，含帐篷主体钢结构、篷顶结构平台、室内装修、卫生间等，需资金15万元；2个帐篷规格为：室内面积58㎡，平台面积80㎡，含帐篷主体钢结构、篷顶结构平台、室内装修、卫生间等，需资金32万元。
2.建设特色泡池4个，含热水处理系统1套，需资金40万元。
3.新建步道500m，需资金5万元。</t>
        </is>
      </c>
      <c r="J19" s="99">
        <f>K19+L19+M19</f>
        <v/>
      </c>
      <c r="K19" s="99" t="n">
        <v>92</v>
      </c>
      <c r="L19" s="99" t="n">
        <v>0</v>
      </c>
      <c r="M19" s="99" t="n"/>
      <c r="N19" s="102" t="inlineStr">
        <is>
          <t>一是项目建设后资产确权到老官营村委会，由老官营村委会对项目资产进行运营、管理和维护，运营模式主要为自主运营或与德庄庄园签订资产入股协议分红。二是项目预计每年收益率达10%以上，即年收入9万元以上，同时项目运营期间将提供稳定务工岗位3个以上。三是收益主要用于老官营村未消除风险监测对象及低收入群体利益联结分红和开发村级保洁员，每年带动10户以上年均增收3000元以上，剩余收益主要用于发展壮大村集体经济收入及村内公共事业发展。</t>
        </is>
      </c>
      <c r="O19" s="102" t="inlineStr">
        <is>
          <t>收益分红、带动务工就业等</t>
        </is>
      </c>
      <c r="P19" s="99" t="inlineStr">
        <is>
          <t>369户1230人</t>
        </is>
      </c>
      <c r="Q19" s="100" t="inlineStr">
        <is>
          <t>否</t>
        </is>
      </c>
      <c r="R19" s="100" t="inlineStr">
        <is>
          <t>否</t>
        </is>
      </c>
      <c r="S19" s="100" t="inlineStr">
        <is>
          <t>否</t>
        </is>
      </c>
      <c r="T19" s="100" t="inlineStr">
        <is>
          <t>农业农村局</t>
        </is>
      </c>
      <c r="U19" s="100" t="inlineStr">
        <is>
          <t>德泽乡人民政府</t>
        </is>
      </c>
      <c r="V19" s="100" t="inlineStr">
        <is>
          <t>孟彦</t>
        </is>
      </c>
      <c r="W19" s="99" t="n">
        <v>13769676966</v>
      </c>
      <c r="X19" s="100" t="inlineStr">
        <is>
          <t>是</t>
        </is>
      </c>
      <c r="Y19" s="99" t="inlineStr">
        <is>
          <t>2026年</t>
        </is>
      </c>
      <c r="Z19" s="99" t="inlineStr">
        <is>
          <t>2026年</t>
        </is>
      </c>
      <c r="AA19" s="108" t="n"/>
    </row>
    <row r="20" ht="171.75" customHeight="1" s="1">
      <c r="A20" s="99" t="n">
        <v>14</v>
      </c>
      <c r="B20" s="100" t="inlineStr">
        <is>
          <t>产业发展</t>
        </is>
      </c>
      <c r="C20" s="100" t="inlineStr">
        <is>
          <t>加工流通项目</t>
        </is>
      </c>
      <c r="D20" s="100" t="inlineStr">
        <is>
          <t>加工业</t>
        </is>
      </c>
      <c r="E20" s="100" t="inlineStr">
        <is>
          <t>德泽乡米支嘎村委会火腿加工建设项目</t>
        </is>
      </c>
      <c r="F20" s="100" t="inlineStr">
        <is>
          <t>德泽乡</t>
        </is>
      </c>
      <c r="G20" s="100" t="inlineStr">
        <is>
          <t>米支嘎</t>
        </is>
      </c>
      <c r="H20" s="100" t="inlineStr">
        <is>
          <t>新建</t>
        </is>
      </c>
      <c r="I20" s="102" t="inlineStr">
        <is>
          <t>项目盘活利用德泽乡米支嘎小学闲置校舍，建设火腿加工基地。主要建设内容为：
1.盘活闲置校舍1000㎡，建设火腿加工用房、仓储用房、办公用房等，需资金40万元。
2.购置火腿加工设备，包括火腿切割真空包装生产线一条，火腿肠加工生产线一条，需资金40.5万元。
3.建设储存冷库500m³，可储存100吨以上火腿制品，需资金20万元。</t>
        </is>
      </c>
      <c r="J20" s="99">
        <f>K20+L20+M20</f>
        <v/>
      </c>
      <c r="K20" s="99" t="n">
        <v>100</v>
      </c>
      <c r="L20" s="99" t="n">
        <v>0</v>
      </c>
      <c r="M20" s="99" t="n">
        <v>0.5</v>
      </c>
      <c r="N20" s="102" t="inlineStr">
        <is>
          <t>一是项目建设后资产确权到米支嘎村委会，由米支嘎村委会对项目资产进行运营、管理和维护，运营模式主要为引进企业签订资产入股协议分红。二是项目预计每年收益率达10%以上，即年收入8万元以上，同时企业在德泽乡“两山”梁子收购农户火腿，帮助解决销售难题，带动群众1000户以上年均增收500元以上。三是收益主要用于米支嘎村未消除风险监测对象及低收入群体利益联结分红和开发村级保洁员，每年带动20户以上年均增收3000元以上，剩余收益主要用于发展壮大村集体经济收入及村内公共事业发展。</t>
        </is>
      </c>
      <c r="O20" s="102" t="inlineStr">
        <is>
          <t>带动产业发展、帮助产销对接、收益分红、带动务工就业等</t>
        </is>
      </c>
      <c r="P20" s="99" t="inlineStr">
        <is>
          <t>1000户4000人</t>
        </is>
      </c>
      <c r="Q20" s="100" t="inlineStr">
        <is>
          <t>否</t>
        </is>
      </c>
      <c r="R20" s="100" t="inlineStr">
        <is>
          <t>否</t>
        </is>
      </c>
      <c r="S20" s="100" t="inlineStr">
        <is>
          <t>否</t>
        </is>
      </c>
      <c r="T20" s="100" t="inlineStr">
        <is>
          <t>农业农村局</t>
        </is>
      </c>
      <c r="U20" s="100" t="inlineStr">
        <is>
          <t>德泽乡人民政府</t>
        </is>
      </c>
      <c r="V20" s="100" t="inlineStr">
        <is>
          <t>孟彦</t>
        </is>
      </c>
      <c r="W20" s="99" t="n">
        <v>13769676966</v>
      </c>
      <c r="X20" s="100" t="inlineStr">
        <is>
          <t>是</t>
        </is>
      </c>
      <c r="Y20" s="99" t="inlineStr">
        <is>
          <t>2026年</t>
        </is>
      </c>
      <c r="Z20" s="99" t="inlineStr">
        <is>
          <t>2026年</t>
        </is>
      </c>
      <c r="AA20" s="99" t="n"/>
    </row>
    <row r="21" ht="216" customHeight="1" s="1">
      <c r="A21" s="99" t="n">
        <v>15</v>
      </c>
      <c r="B21" s="100" t="inlineStr">
        <is>
          <t>产业发展</t>
        </is>
      </c>
      <c r="C21" s="100" t="inlineStr">
        <is>
          <t>生产项目</t>
        </is>
      </c>
      <c r="D21" s="100" t="inlineStr">
        <is>
          <t>休闲农业与乡村旅游</t>
        </is>
      </c>
      <c r="E21" s="668" t="inlineStr">
        <is>
          <t>德泽乡小柳树农光互补配套设施建设项目</t>
        </is>
      </c>
      <c r="F21" s="100" t="inlineStr">
        <is>
          <t>德泽乡</t>
        </is>
      </c>
      <c r="G21" s="100" t="inlineStr">
        <is>
          <t>小柳树</t>
        </is>
      </c>
      <c r="H21" s="100" t="inlineStr">
        <is>
          <t>新建</t>
        </is>
      </c>
      <c r="I21" s="102" t="inlineStr">
        <is>
          <t>结合小柳树村西洋参、黄精等特色道地药材种植产业，依靠已实施德泽光伏发电项目，积极探索农光互补产业发展模式，建设农光互补配套基础设施项目，种植道地药材500亩，推进绿色能源与特色产业融合发展，带动群众增收，推进具体建设内容为：
1.投资60万元，用于光伏板下新建喷灌系统及铺设管网；
2.投资30万元，用于建设电杆、电线、25KV光伏板变压器等电力配套设施；
3.投资，6万元，用于新建2个增压泵站及主管网铺设。</t>
        </is>
      </c>
      <c r="J21" s="99">
        <f>K21+L21+M21</f>
        <v/>
      </c>
      <c r="K21" s="99" t="n">
        <v>96</v>
      </c>
      <c r="L21" s="99" t="n"/>
      <c r="M21" s="99" t="n"/>
      <c r="N21" s="102" t="inlineStr">
        <is>
          <t>一是项目建成农光互补产业配套设施500亩，建成后产权归小柳树村委会所有，由小柳树村委会负责管理、运营、维护，运营方式主要以资产入股西洋参种植龙头企业，也可由村集体合作社自主运营种植道地药材。二是预计项目年收益率为8%，每年可带动村集体产生收益8万元以上，每年抽取年纯收益的40%作为村级用于兜底保障及低收入群体分红，每年带动低收入群体及监测对象20户以上，户均增收1500元以上；抽取年收益30%用于开发村级保洁员带动增收，剩余收益用于巩固拓展脱贫攻坚成果同乡村振兴有效衔接领域。三是项目建成后，通过产业发展带动群众在基地务工，在光伏产业带动务工基础上，每年可再增加务工5000人次/年，带动30户农户务工增收2万元以上。</t>
        </is>
      </c>
      <c r="O21" s="102" t="inlineStr">
        <is>
          <t>带动产业发展、收益分红、土地流转、带动务工就业等</t>
        </is>
      </c>
      <c r="P21" s="99" t="inlineStr">
        <is>
          <t>260户1000人</t>
        </is>
      </c>
      <c r="Q21" s="100" t="inlineStr">
        <is>
          <t>否</t>
        </is>
      </c>
      <c r="R21" s="100" t="inlineStr">
        <is>
          <t>否</t>
        </is>
      </c>
      <c r="S21" s="100" t="inlineStr">
        <is>
          <t>否</t>
        </is>
      </c>
      <c r="T21" s="100" t="inlineStr">
        <is>
          <t>农业农村局</t>
        </is>
      </c>
      <c r="U21" s="100" t="inlineStr">
        <is>
          <t>德泽乡人民政府</t>
        </is>
      </c>
      <c r="V21" s="100" t="inlineStr">
        <is>
          <t>孟彦</t>
        </is>
      </c>
      <c r="W21" s="99" t="n">
        <v>13769676966</v>
      </c>
      <c r="X21" s="100" t="inlineStr">
        <is>
          <t>是</t>
        </is>
      </c>
      <c r="Y21" s="99" t="inlineStr">
        <is>
          <t>2026年</t>
        </is>
      </c>
      <c r="Z21" s="99" t="inlineStr">
        <is>
          <t>2026年</t>
        </is>
      </c>
      <c r="AA21" s="108" t="n"/>
    </row>
    <row r="22" ht="384" customHeight="1" s="1">
      <c r="A22" s="99" t="n">
        <v>16</v>
      </c>
      <c r="B22" s="100" t="inlineStr">
        <is>
          <t>产业发展</t>
        </is>
      </c>
      <c r="C22" s="100" t="inlineStr">
        <is>
          <t>生产项目</t>
        </is>
      </c>
      <c r="D22" s="100" t="inlineStr">
        <is>
          <t>休闲农业与乡村旅游</t>
        </is>
      </c>
      <c r="E22" s="668" t="inlineStr">
        <is>
          <t>德泽乡新村文旅基础设施建设项目</t>
        </is>
      </c>
      <c r="F22" s="100" t="inlineStr">
        <is>
          <t>德泽乡</t>
        </is>
      </c>
      <c r="G22" s="100" t="inlineStr">
        <is>
          <t>新村</t>
        </is>
      </c>
      <c r="H22" s="100" t="inlineStr">
        <is>
          <t>改建</t>
        </is>
      </c>
      <c r="I22" s="102" t="inlineStr">
        <is>
          <t xml:space="preserve">盘活德泽乡新村闲置小学建设文旅基础设施，具体建设内容为：
1.在两层房屋上加建砖混结构房屋，加建房屋面积500㎡，单价1340元/㎡，需资金67万元。
2.房屋内部功能提升，包括水电改造、内外墙粉刷、铺设地砖等，功能提升面积860㎡，单价400元/㎡，小计34.4万元。                                  </t>
        </is>
      </c>
      <c r="J22" s="99">
        <f>K22+L22+M22</f>
        <v/>
      </c>
      <c r="K22" s="99" t="n">
        <v>101</v>
      </c>
      <c r="L22" s="99" t="n">
        <v>0</v>
      </c>
      <c r="M22" s="99" t="n">
        <v>0</v>
      </c>
      <c r="N22" s="669" t="inlineStr">
        <is>
          <t>德泽乡新村村委会共有村民248户1120人，其中脱贫户8户30人，监测对象3户11人，少数民族12户53人。项目实施后，有利于构建各民族互嵌式居住格局，各族群众能进一步从空间、经济、文化、情感等层面打破隔阂、促进交融、增进认同，让少数民族群众在共享发展成果、参与国家建设的过程中，深刻体会到“中华民族共同体”不仅是理念，更是与自身利益紧密相关的现实存在，从而从根本上铸牢中华民族共同体意识，生动阐释要赋予所有改革发展以“三个意义”的意义。项目建成后资产确权到新村村委会，引入第三方公司对项目资产进行运营、管理和维护。项目预计每年带动村集体经济收入4万元，同时项目运营期间将提供稳定务工岗位5个以上，用于新村未消除风险监测对象及低收入群体利益联结分红和开发村级保洁员，每户年均增收3000元以上，剩余收益主要用于发展壮大村集体经济收入及村内公共事业发展。</t>
        </is>
      </c>
      <c r="O22" s="127" t="inlineStr">
        <is>
          <t>项目建成后资产确权到新村村委会，引入第三方公司对项目资产进行运营、管理和维护。项目预计每年带动村集体经济收入4万元，同时项目运营期间将提供稳定务工岗位5个以上，用于新村未消除风险监测对象及低收入群体利益联结分红和开发村级保洁员，每户年均增收3000元以上，剩余收益主要用于发展壮大村集体经济收入及村内公共事业发展。</t>
        </is>
      </c>
      <c r="P22" s="670" t="inlineStr">
        <is>
          <t>248户1120人</t>
        </is>
      </c>
      <c r="Q22" s="100" t="inlineStr">
        <is>
          <t>否</t>
        </is>
      </c>
      <c r="R22" s="100" t="inlineStr">
        <is>
          <t>否</t>
        </is>
      </c>
      <c r="S22" s="100" t="inlineStr">
        <is>
          <t>否</t>
        </is>
      </c>
      <c r="T22" s="100" t="inlineStr">
        <is>
          <t>曲靖市沾益区民族宗教事务局</t>
        </is>
      </c>
      <c r="U22" s="100" t="inlineStr">
        <is>
          <t>德泽乡人民政府</t>
        </is>
      </c>
      <c r="V22" s="100" t="inlineStr">
        <is>
          <t>杨阳</t>
        </is>
      </c>
      <c r="W22" s="99" t="n">
        <v>18288455515</v>
      </c>
      <c r="X22" s="100" t="inlineStr">
        <is>
          <t>是</t>
        </is>
      </c>
      <c r="Y22" s="133" t="n">
        <v>46113</v>
      </c>
      <c r="Z22" s="133" t="n">
        <v>46266</v>
      </c>
      <c r="AA22" s="136" t="inlineStr">
        <is>
          <t>产权清晰，确权到新村村委会老鸦垌村民小组</t>
        </is>
      </c>
    </row>
    <row r="23" ht="100.5" customHeight="1" s="1">
      <c r="A23" s="99" t="n">
        <v>17</v>
      </c>
      <c r="B23" s="100" t="inlineStr">
        <is>
          <t>产业发展</t>
        </is>
      </c>
      <c r="C23" s="100" t="inlineStr">
        <is>
          <t>生产项目</t>
        </is>
      </c>
      <c r="D23" s="100" t="inlineStr">
        <is>
          <t>种植业基地</t>
        </is>
      </c>
      <c r="E23" s="100" t="inlineStr">
        <is>
          <t>大坡乡秧田冲村委会小浆果种植 建设项目</t>
        </is>
      </c>
      <c r="F23" s="100" t="inlineStr">
        <is>
          <t>大坡乡</t>
        </is>
      </c>
      <c r="G23" s="100" t="inlineStr">
        <is>
          <t>秧田冲村委会</t>
        </is>
      </c>
      <c r="H23" s="100" t="inlineStr">
        <is>
          <t>新建</t>
        </is>
      </c>
      <c r="I23" s="102" t="inlineStr">
        <is>
          <t>投资170.5万元，在大坡乡秧田冲村委会建设小浆果种植基地，主要建设内容包括：                                                                             1.规划土地150亩，用于种植小浆果，土地平整、灌溉设施建设1，预计需要资金20.5万元。                                       
2.建设用于小浆果种植的大棚100亩，需要资金150万元。</t>
        </is>
      </c>
      <c r="J23" s="99">
        <f>K23+L23+M23</f>
        <v/>
      </c>
      <c r="K23" s="99" t="n">
        <v>170.5</v>
      </c>
      <c r="L23" s="99" t="n"/>
      <c r="M23" s="99" t="n"/>
      <c r="N23" s="102" t="inlineStr">
        <is>
          <t>通过建设大坡乡秧田冲村委会小浆果种植 建设项目，壮大秧田冲村集体经济收入；
促农增收，一方面带动农户土地流转及发展经营，创业增收，同时推动“家门口”务工，增加群众务工收入。带动辖区内141户627人（其中脱贫户42户137人，“三类监测对象”15户41人）助农增收。</t>
        </is>
      </c>
      <c r="O23" s="100" t="inlineStr">
        <is>
          <t>产业发展，带动就近就地务工。</t>
        </is>
      </c>
      <c r="P23" s="99" t="inlineStr">
        <is>
          <t>141户627人，其中脱贫户9户36人。</t>
        </is>
      </c>
      <c r="Q23" s="100" t="inlineStr">
        <is>
          <t>否</t>
        </is>
      </c>
      <c r="R23" s="100" t="inlineStr">
        <is>
          <t>否</t>
        </is>
      </c>
      <c r="S23" s="100" t="inlineStr">
        <is>
          <t>否</t>
        </is>
      </c>
      <c r="T23" s="100" t="inlineStr">
        <is>
          <t>沾益区农业农村局</t>
        </is>
      </c>
      <c r="U23" s="100" t="inlineStr">
        <is>
          <t>大坡乡人民政府</t>
        </is>
      </c>
      <c r="V23" s="100" t="inlineStr">
        <is>
          <t>张应奎</t>
        </is>
      </c>
      <c r="W23" s="99" t="n">
        <v>13708742628</v>
      </c>
      <c r="X23" s="100" t="inlineStr">
        <is>
          <t>是</t>
        </is>
      </c>
      <c r="Y23" s="133" t="n">
        <v>46113</v>
      </c>
      <c r="Z23" s="133" t="n">
        <v>46266</v>
      </c>
      <c r="AA23" s="108" t="n"/>
    </row>
    <row r="24" ht="228" customHeight="1" s="1">
      <c r="A24" s="99" t="n">
        <v>18</v>
      </c>
      <c r="B24" s="100" t="inlineStr">
        <is>
          <t>产业发展</t>
        </is>
      </c>
      <c r="C24" s="100" t="inlineStr">
        <is>
          <t>生产项目</t>
        </is>
      </c>
      <c r="D24" s="100" t="inlineStr">
        <is>
          <t>稻米全产业链生产及销售</t>
        </is>
      </c>
      <c r="E24" s="100" t="inlineStr">
        <is>
          <t>大坡乡威格村委会李家村稻米全产业链生产及销售建设项目</t>
        </is>
      </c>
      <c r="F24" s="100" t="inlineStr">
        <is>
          <t>大坡乡</t>
        </is>
      </c>
      <c r="G24" s="100" t="inlineStr">
        <is>
          <t>威格村委会</t>
        </is>
      </c>
      <c r="H24" s="100" t="inlineStr">
        <is>
          <t>新建</t>
        </is>
      </c>
      <c r="I24" s="102" t="inlineStr">
        <is>
          <t>投资397.75万元，在威格村委会李家村建设稻米全产业链生产及销售建设项目，主要建设内容包括：                  1.建设钢结构、瓦屋面，八大碗特色美食馆，200㎡，3000元/㎡。需要资金60万元。
2. 建设钢结构、瓦屋面，米铺150㎡，3000元/㎡。需要资金45万元。                                              3.建设土木架构、瓦屋面，米糕店80㎡、米酒店80㎡、饵块店80㎡、鲜奶米布点60㎡，合计300㎡，2800元/㎡。需要资金84万元。
4.配套基础设施：硬化商业销售场地800㎡，厚0.2m，C30混凝土浇筑，160m³,450元/m³，7.2万元；建设挡墙100m，230m³，350元/m³，8.05万元；道路硬化200m，宽4m，厚0.2m，C30混凝土浇筑，160m³，450元/m³,7.2万元。需要资金 22.45万元。                                            5.污水处理支管300米，管径110PVC管，50元/m，1.5万元；小三格（每个1.5立方米）5个，2000元/个，1万元。需要资金2.5万元。</t>
        </is>
      </c>
      <c r="J24" s="99">
        <f>K24+L24+M24</f>
        <v/>
      </c>
      <c r="K24" s="99" t="n">
        <v>100</v>
      </c>
      <c r="L24" s="99" t="n">
        <v>113.95</v>
      </c>
      <c r="M24" s="99" t="n"/>
      <c r="N24" s="102" t="inlineStr">
        <is>
          <t>通过建设大坡乡威格村委会李家村稻米全产业链生产及销售建设项目，项目建成后产权归大坡乡威格村委会，通过深加工贡米产品、提高产品附加值反哺农业，实现三产融合，壮大村集体经济；提供就业岗位和创业机遇，群众就近就地务工，增加群众收入；推广绿色种植技术，实现农业可持续发展。预计带动辖区143户554人（其中脱贫户39户152人，监测户5户19人）助农增收。</t>
        </is>
      </c>
      <c r="O24" s="100" t="inlineStr">
        <is>
          <t>扩大稻米产业化发展规模，促农增收；提供就业岗位，就近就地务工增收。。</t>
        </is>
      </c>
      <c r="P24" s="99" t="inlineStr">
        <is>
          <t>143户554人，脱贫户39户152人，监测户5户19人。</t>
        </is>
      </c>
      <c r="Q24" s="100" t="inlineStr">
        <is>
          <t>否</t>
        </is>
      </c>
      <c r="R24" s="100" t="inlineStr">
        <is>
          <t>否</t>
        </is>
      </c>
      <c r="S24" s="100" t="inlineStr">
        <is>
          <t>否</t>
        </is>
      </c>
      <c r="T24" s="100" t="inlineStr">
        <is>
          <t>沾益区农业农村局</t>
        </is>
      </c>
      <c r="U24" s="100" t="inlineStr">
        <is>
          <t>大坡乡人民政府</t>
        </is>
      </c>
      <c r="V24" s="100" t="inlineStr">
        <is>
          <t>李剑刚</t>
        </is>
      </c>
      <c r="W24" s="99" t="n">
        <v>13769879173</v>
      </c>
      <c r="X24" s="100" t="inlineStr">
        <is>
          <t>是</t>
        </is>
      </c>
      <c r="Y24" s="133" t="n">
        <v>46113</v>
      </c>
      <c r="Z24" s="133" t="n">
        <v>46266</v>
      </c>
      <c r="AA24" s="108" t="n"/>
    </row>
    <row r="25" ht="109.5" customHeight="1" s="1">
      <c r="A25" s="99" t="n">
        <v>19</v>
      </c>
      <c r="B25" s="100" t="inlineStr">
        <is>
          <t>产业发展</t>
        </is>
      </c>
      <c r="C25" s="100" t="inlineStr">
        <is>
          <t>生产项目</t>
        </is>
      </c>
      <c r="D25" s="100" t="inlineStr">
        <is>
          <t>休闲农业与乡村旅游</t>
        </is>
      </c>
      <c r="E25" s="100" t="inlineStr">
        <is>
          <t>大坡乡威格村委会宜居宜业和美乡村建设项目(三期)</t>
        </is>
      </c>
      <c r="F25" s="100" t="inlineStr">
        <is>
          <t>大坡乡</t>
        </is>
      </c>
      <c r="G25" s="100" t="inlineStr">
        <is>
          <t>威格村委会</t>
        </is>
      </c>
      <c r="H25" s="100" t="inlineStr">
        <is>
          <t>新建</t>
        </is>
      </c>
      <c r="I25" s="102" t="inlineStr">
        <is>
          <t>计划投资100万元，在大坡乡威格村委会实施宜居宜业和美乡村建设项目(三期)，具体建设内容：对11间闲置房屋进行翻新改造，包括：墙体加固、屋顶翻新、外立面改造，更换老旧木质门窗。改造面积约500㎡，2000元/㎡，需要资金100万元。</t>
        </is>
      </c>
      <c r="J25" s="99">
        <f>K25+L25+M25</f>
        <v/>
      </c>
      <c r="K25" s="99" t="n">
        <v>100</v>
      </c>
      <c r="L25" s="99" t="n"/>
      <c r="M25" s="99" t="n"/>
      <c r="N25" s="100" t="inlineStr">
        <is>
          <t>通过建设大坡乡威格村委会宜居宜业和美乡村建设项目（三期），项目建成后产权归大坡乡威格村委会，通过改造闲置房屋，用于经营发展，实现农旅融合，壮大村集体经济；提供就业岗位和创业机遇，群众就近就地务工，增加群众收入；发展休闲农业与乡村旅游。预计带动辖区390户1636人（其中脱贫户39户152人，监测户6户23人）助农增收。</t>
        </is>
      </c>
      <c r="O25" s="100" t="inlineStr">
        <is>
          <t>壮大村集体经济，促农增收；提供就业岗位，就近就地务工增收。</t>
        </is>
      </c>
      <c r="P25" s="99" t="inlineStr">
        <is>
          <t>390户1636人，脱贫户39户152人，监测户6户23人。</t>
        </is>
      </c>
      <c r="Q25" s="100" t="inlineStr">
        <is>
          <t>否</t>
        </is>
      </c>
      <c r="R25" s="100" t="inlineStr">
        <is>
          <t>否</t>
        </is>
      </c>
      <c r="S25" s="100" t="inlineStr">
        <is>
          <t>否</t>
        </is>
      </c>
      <c r="T25" s="100" t="inlineStr">
        <is>
          <t>曲靖市沾益区民族宗教事务局</t>
        </is>
      </c>
      <c r="U25" s="100" t="inlineStr">
        <is>
          <t>曲靖市沾益区大坡乡人民政府</t>
        </is>
      </c>
      <c r="V25" s="100" t="inlineStr">
        <is>
          <t>李剑刚</t>
        </is>
      </c>
      <c r="W25" s="99" t="n">
        <v>13769879173</v>
      </c>
      <c r="X25" s="100" t="inlineStr">
        <is>
          <t>是</t>
        </is>
      </c>
      <c r="Y25" s="132" t="n">
        <v>46113</v>
      </c>
      <c r="Z25" s="132" t="n">
        <v>46266</v>
      </c>
      <c r="AA25" s="100" t="inlineStr">
        <is>
          <t>所有老旧房屋产权收归村集体所有</t>
        </is>
      </c>
    </row>
    <row r="26" ht="258" customHeight="1" s="1">
      <c r="A26" s="99" t="n">
        <v>20</v>
      </c>
      <c r="B26" s="100" t="inlineStr">
        <is>
          <t>产业发展</t>
        </is>
      </c>
      <c r="C26" s="100" t="inlineStr">
        <is>
          <t>配套设施项目</t>
        </is>
      </c>
      <c r="D26" s="100" t="inlineStr">
        <is>
          <t>加工基地</t>
        </is>
      </c>
      <c r="E26" s="100" t="inlineStr">
        <is>
          <t>播乐乡小海村农产品分拣中心建设项目</t>
        </is>
      </c>
      <c r="F26" s="105" t="inlineStr">
        <is>
          <t>播乐乡</t>
        </is>
      </c>
      <c r="G26" s="105" t="inlineStr">
        <is>
          <t>小海村</t>
        </is>
      </c>
      <c r="H26" s="105" t="inlineStr">
        <is>
          <t>新建</t>
        </is>
      </c>
      <c r="I26" s="116" t="inlineStr">
        <is>
          <t>计划建设农产品分拣中心1个，建设内容：
1.新建钢结构大棚一座1000平方米，屋脊高8m、屋檐高6m。其中：卸货区占地面积200平方米，主要是从外界进去分拣中心；理货区占地面积300平方米，主要是蔬菜产品的整理及加工；库存区占地面积300平方米，主要是对货物整理及存处；出货区占地面积200平方米，占地总面积1000平方米。
钢材品种规格Q235型钢柱250*250*6*12，钢梁型：H型钢；钢材品种规格：Q235型钢柱250*250*6*12；钢檩条（C型钢）钢材品种规格：Q235B C80*40*20*2.52，单根质量：0.3t以内。需资金120万元。
2.硬化场地及道路1200平方米，混凝土强度C25，需资金12万元；
3.新建砖砌排水沟200m，宽0.4m、深0.5m，需资金6万元；
4.新建70平方米管理房建设10m*7m，需资金21万元；
5.新建透视围栏120m，需资金4万元；
共需资金163万元</t>
        </is>
      </c>
      <c r="J26" s="99">
        <f>K26+L26+M26</f>
        <v/>
      </c>
      <c r="K26" s="115" t="n">
        <v>100</v>
      </c>
      <c r="L26" s="115" t="n">
        <v>63</v>
      </c>
      <c r="M26" s="99" t="n"/>
      <c r="N26" s="125" t="inlineStr">
        <is>
          <t>项目建成将后惠及小海村委会658户2683人，有脱贫户和监测对象49户169人，其中三类监测对象5户15人。很大程度上解决奴革周边农产品分拣、销售问题；项目建成后将促使周边土地集中流转，用于规模化种植中药材、辣椒、茭瓜等。农户不仅每年能获得每亩800-1500元不等的土地租金收入，还能从土地中解放出来，投入到其他生产活动或分拣中心务工，实现“一地双收”，有力促进农民收入增长；该项目的建成能够有效减少农产品的损耗，显著降低腐烂变质率。分拣中心能够及时依据农产品的品质等因素进行分拣，对于有问题或易坏的农产品可以快速进行处理，从而避免因长时间混放导致大量腐烂的情况发生，进而减少了因腐烂产生的垃圾以及对土壤、水源的污染。项目建成后产权归播乐乡小海村村委会，全年预计租金收益3000元/月*12月=3.6万元。带动农户4户均增加1500元以上，村集体收入增加5万元。</t>
        </is>
      </c>
      <c r="O26" s="100" t="inlineStr">
        <is>
          <t>入股分红、带动务工就业、土地流转等</t>
        </is>
      </c>
      <c r="P26" s="99" t="n">
        <v>2683</v>
      </c>
      <c r="Q26" s="100" t="inlineStr">
        <is>
          <t>否</t>
        </is>
      </c>
      <c r="R26" s="100" t="inlineStr">
        <is>
          <t>否</t>
        </is>
      </c>
      <c r="S26" s="100" t="inlineStr">
        <is>
          <t>否</t>
        </is>
      </c>
      <c r="T26" s="100" t="inlineStr">
        <is>
          <t>沾益区农业农村局</t>
        </is>
      </c>
      <c r="U26" s="100" t="inlineStr">
        <is>
          <t>播乐乡人民政府</t>
        </is>
      </c>
      <c r="V26" s="100" t="inlineStr">
        <is>
          <t>文永军</t>
        </is>
      </c>
      <c r="W26" s="99" t="n">
        <v>15188002750</v>
      </c>
      <c r="X26" s="100" t="inlineStr">
        <is>
          <t>是</t>
        </is>
      </c>
      <c r="Y26" s="132" t="n">
        <v>46082</v>
      </c>
      <c r="Z26" s="132" t="n">
        <v>46204</v>
      </c>
      <c r="AA26" s="99" t="n"/>
    </row>
    <row r="27" ht="245.25" customHeight="1" s="1">
      <c r="A27" s="99" t="n">
        <v>21</v>
      </c>
      <c r="B27" s="104" t="inlineStr">
        <is>
          <t>产业发展</t>
        </is>
      </c>
      <c r="C27" s="104" t="inlineStr">
        <is>
          <t>加工流通项目</t>
        </is>
      </c>
      <c r="D27" s="104" t="inlineStr">
        <is>
          <t>农产品仓储保鲜冷链基础设施建设</t>
        </is>
      </c>
      <c r="E27" s="104" t="inlineStr">
        <is>
          <t>播乐乡奴革村委会大箐农产品生产及仓储冷链设施配套项目</t>
        </is>
      </c>
      <c r="F27" s="100" t="inlineStr">
        <is>
          <t>播乐乡</t>
        </is>
      </c>
      <c r="G27" s="105" t="inlineStr">
        <is>
          <t>奴革村</t>
        </is>
      </c>
      <c r="H27" s="105" t="inlineStr">
        <is>
          <t>新建</t>
        </is>
      </c>
      <c r="I27" s="116" t="inlineStr">
        <is>
          <t>新建独立钢结构房屋一栋，占地10*20，合计200平方米，棚高6米，室内净高4.5米，容积2700立方米。房屋建设按照2000元每平米计算，冷库设备安装按照每立方米300元计算。
   共需资金81万元</t>
        </is>
      </c>
      <c r="J27" s="99">
        <f>K27+L27+M27</f>
        <v/>
      </c>
      <c r="K27" s="115" t="n">
        <v>81</v>
      </c>
      <c r="L27" s="115" t="n"/>
      <c r="M27" s="99" t="n"/>
      <c r="N27" s="102" t="inlineStr">
        <is>
          <t>项目建成将后惠及小海村委会1080户4047人，其中监测对象12户40人，很大程度上解决奴革周边农产品分拣、销售问题；项目建成后将促使周边土地集中流转，用于规模化种植中药材、辣椒、茭瓜等。农户不仅每年能获得每亩800-1500元不等的土地租金收入，还能从土地中解放出来，投入到其他生产活动或分拣中心务工，实现“一地双收”，有力促进农民收入增长；该项目的建成能够有效减少农产品的损耗，显著降低腐烂变质率。分拣中心能够及时依据农产品的品质等因素进行分拣，对于有问题或易坏的农产品可以快速进行处理，从而避免因长时间混放导致大量腐烂的情况发生，进而减少了因腐烂产生的垃圾以及对土壤、水源的污染。项目建成后产权归播乐乡小海村村委会，全年预计租金收益3000元/月*12月=3.6万元。带动农户户均增加1500元以上，村集体收入增加5万元。</t>
        </is>
      </c>
      <c r="O27" s="100" t="inlineStr">
        <is>
          <t>入股分红、带动务工就业、土地流转等</t>
        </is>
      </c>
      <c r="P27" s="99" t="n">
        <v>4047</v>
      </c>
      <c r="Q27" s="100" t="inlineStr">
        <is>
          <t>否</t>
        </is>
      </c>
      <c r="R27" s="100" t="inlineStr">
        <is>
          <t>否</t>
        </is>
      </c>
      <c r="S27" s="100" t="inlineStr">
        <is>
          <t>否</t>
        </is>
      </c>
      <c r="T27" s="100" t="inlineStr">
        <is>
          <t>沾益区农业农村局</t>
        </is>
      </c>
      <c r="U27" s="100" t="inlineStr">
        <is>
          <t>播乐乡人民政府</t>
        </is>
      </c>
      <c r="V27" s="100" t="inlineStr">
        <is>
          <t>文永军</t>
        </is>
      </c>
      <c r="W27" s="99" t="n">
        <v>15188002750</v>
      </c>
      <c r="X27" s="100" t="inlineStr">
        <is>
          <t>是</t>
        </is>
      </c>
      <c r="Y27" s="132" t="n">
        <v>46082</v>
      </c>
      <c r="Z27" s="132" t="n">
        <v>46204</v>
      </c>
      <c r="AA27" s="108" t="n"/>
    </row>
    <row r="28" ht="183" customHeight="1" s="1">
      <c r="A28" s="99" t="n">
        <v>22</v>
      </c>
      <c r="B28" s="102" t="inlineStr">
        <is>
          <t>产业发展</t>
        </is>
      </c>
      <c r="C28" s="102" t="inlineStr">
        <is>
          <t>生产项目</t>
        </is>
      </c>
      <c r="D28" s="100" t="inlineStr">
        <is>
          <t>休闲农业与乡村旅游</t>
        </is>
      </c>
      <c r="E28" s="100" t="inlineStr">
        <is>
          <t>播乐乡红色旅居实践体验基地建设项目</t>
        </is>
      </c>
      <c r="F28" s="100" t="inlineStr">
        <is>
          <t>播乐乡</t>
        </is>
      </c>
      <c r="G28" s="100" t="inlineStr">
        <is>
          <t>乐利村委会</t>
        </is>
      </c>
      <c r="H28" s="100" t="inlineStr">
        <is>
          <t>新建</t>
        </is>
      </c>
      <c r="I28" s="102" t="inlineStr">
        <is>
          <t>计划投资192.64万元，在播乐乡乐利村委会实施红色旅居实践体验基地建设项目，具体建设内容：
1.重走长征路旅游线路打造，通草洞（红军居住过）改造200㎡，单价2860元/㎡，需资金57.2万元；通草洞配套功能用房50㎡，3800元/㎡，需资金19万元；小计76.2万元。
2.生态种植示范园建设，种植面积10亩，灌溉系统建设2200元/亩，需资金2.2万元；示范园内道路硬化500m、宽2m、厚0.25m，需C25混凝土250m³，420元/m³，需资金10.5万元；利用乐利砖厂闲置房屋进行墙体加固、屋顶翻新、外立面改造、室内功能区改造，做为综合管理用房、仓库，改造面积150㎡，2200元/㎡，需资金33万元。小计45.7万元。</t>
        </is>
      </c>
      <c r="J28" s="99">
        <f>K28+L28+M28</f>
        <v/>
      </c>
      <c r="K28" s="99" t="n">
        <v>122</v>
      </c>
      <c r="L28" s="99" t="n"/>
      <c r="M28" s="99" t="n"/>
      <c r="N28" s="108" t="inlineStr">
        <is>
          <t xml:space="preserve">   本项目旨在打造集红色教育与生态休闲功能于一体的红色旅居综合体。一是深度挖掘本地红色历史资源，打造一条沉浸式“重走长征路”体验线路，由第三方专业公司负责运营管理，预计可创造2个长期就业岗位。二是紧密结合本地农产品种植优势，建设生态种植示范园，通过土地流转租金和务工薪资等途径，有效提升各族群众收入水平，预计可提供5—7个长期岗位（涵盖种植、分拣等环节），并在采摘季增加临时用工需求，带动周边农户灵活就业、增收致富。三是充分发挥乐利村毗邻高速出口的区位优势，吸引更多游客到访，延长停留时间，进一步提升农旅消费水平。</t>
        </is>
      </c>
      <c r="O28" s="100" t="inlineStr">
        <is>
          <t>项目建成后，引入第三方经营主体合作，通过土地流转租金和务工薪资等途径，提升群众收入水平和集体经济收益。</t>
        </is>
      </c>
      <c r="P28" s="99" t="n">
        <v>500</v>
      </c>
      <c r="Q28" s="100" t="inlineStr">
        <is>
          <t>否</t>
        </is>
      </c>
      <c r="R28" s="100" t="inlineStr">
        <is>
          <t>否</t>
        </is>
      </c>
      <c r="S28" s="100" t="inlineStr">
        <is>
          <t>否</t>
        </is>
      </c>
      <c r="T28" s="100" t="inlineStr">
        <is>
          <t>曲靖市沾益区民族宗教事务局</t>
        </is>
      </c>
      <c r="U28" s="100" t="inlineStr">
        <is>
          <t>播乐乡人民政府</t>
        </is>
      </c>
      <c r="V28" s="100" t="inlineStr">
        <is>
          <t>张心怡</t>
        </is>
      </c>
      <c r="W28" s="131" t="inlineStr">
        <is>
          <t>19987844734</t>
        </is>
      </c>
      <c r="X28" s="100" t="inlineStr">
        <is>
          <t>是</t>
        </is>
      </c>
      <c r="Y28" s="133" t="n">
        <v>46113</v>
      </c>
      <c r="Z28" s="133" t="n">
        <v>46266</v>
      </c>
      <c r="AA28" s="100" t="inlineStr">
        <is>
          <t>产权清晰，已征询村委会、自然资源、应急中心等部门意见</t>
        </is>
      </c>
    </row>
    <row r="29" ht="312" customHeight="1" s="1">
      <c r="A29" s="99" t="n">
        <v>23</v>
      </c>
      <c r="B29" s="100" t="inlineStr">
        <is>
          <t>产业发展</t>
        </is>
      </c>
      <c r="C29" s="102" t="inlineStr">
        <is>
          <t>生产项目</t>
        </is>
      </c>
      <c r="D29" s="100" t="inlineStr">
        <is>
          <t>休闲农业与乡村旅游</t>
        </is>
      </c>
      <c r="E29" s="100" t="inlineStr">
        <is>
          <t>金龙街道智慧菜园产业项目</t>
        </is>
      </c>
      <c r="F29" s="100" t="inlineStr">
        <is>
          <t>金龙街道</t>
        </is>
      </c>
      <c r="G29" s="100" t="inlineStr">
        <is>
          <t>东海</t>
        </is>
      </c>
      <c r="H29" s="100" t="inlineStr">
        <is>
          <t>新建</t>
        </is>
      </c>
      <c r="I29" s="108" t="inlineStr">
        <is>
          <t>1.土地整理7亩：1500每亩，1.05万；
2.灌溉系统：2200每亩，1.54万；
3.抽水水泵房及抽水系统：5.6万；
4.塘莲渔种植区圩梗平整1500平方米，120元/㎡。：概算投资18万；
5.莲池整理4400平方米，90元/㎡，概算投资39.6万元；
6.水生作物种植1500㎡，每平方米120元，概算资金18万元；智慧菜园产业项目合计83.79万元。</t>
        </is>
      </c>
      <c r="J29" s="99">
        <f>K29+L29+M29</f>
        <v/>
      </c>
      <c r="K29" s="99" t="n">
        <v>83.79000000000001</v>
      </c>
      <c r="L29" s="99" t="n"/>
      <c r="M29" s="99" t="n"/>
      <c r="N29" s="119" t="inlineStr">
        <is>
          <t>项目实施后，每年可带动周边群众务工，用工过程中优先使用脱贫人口和监测人员，增加脱贫户和监测户收入来源渠道。增加东海社区集体经济，保障项目实施村脱贫户和监测户“两不愁三保障”板资金支出，同时为巩固拓展脱贫攻坚成果及乡村振兴产业发展相关工作推进提供资金保障。</t>
        </is>
      </c>
      <c r="O29" s="119" t="inlineStr">
        <is>
          <t>项目建设完成投入使用后，同时带动相关农文旅产业链的发展，为村民增加就业机会，可带动辖区216户711人（其中脱贫户12户50人，三类监测对象9户27人）实现增收，带动就近务工，带动群众增收1000元以上，用工过程中优先使用脱贫人口和监测对象，促进群众共同富裕。</t>
        </is>
      </c>
      <c r="P29" s="99" t="n">
        <v>711</v>
      </c>
      <c r="Q29" s="100" t="inlineStr">
        <is>
          <t>否</t>
        </is>
      </c>
      <c r="R29" s="100" t="inlineStr">
        <is>
          <t>否</t>
        </is>
      </c>
      <c r="S29" s="100" t="inlineStr">
        <is>
          <t>否</t>
        </is>
      </c>
      <c r="T29" s="100" t="inlineStr">
        <is>
          <t>金龙街道办事处</t>
        </is>
      </c>
      <c r="U29" s="100" t="inlineStr">
        <is>
          <t>金龙街道办事处</t>
        </is>
      </c>
      <c r="V29" s="100" t="inlineStr">
        <is>
          <t>谭仕明</t>
        </is>
      </c>
      <c r="W29" s="99" t="n">
        <v>13577449199</v>
      </c>
      <c r="X29" s="130" t="inlineStr">
        <is>
          <t>是</t>
        </is>
      </c>
      <c r="Y29" s="99" t="n">
        <v>2026.04</v>
      </c>
      <c r="Z29" s="99" t="n">
        <v>2026.09</v>
      </c>
      <c r="AA29" s="117" t="n"/>
    </row>
    <row r="30" ht="140.25" customHeight="1" s="1">
      <c r="A30" s="99" t="n">
        <v>24</v>
      </c>
      <c r="B30" s="100" t="inlineStr">
        <is>
          <t>产业发展</t>
        </is>
      </c>
      <c r="C30" s="102" t="inlineStr">
        <is>
          <t>生产项目</t>
        </is>
      </c>
      <c r="D30" s="100" t="inlineStr">
        <is>
          <t>农产品仓储保鲜冷链基础设施建设</t>
        </is>
      </c>
      <c r="E30" s="100" t="inlineStr">
        <is>
          <t>新海社区新屯村分拣中心及冷库建设项目</t>
        </is>
      </c>
      <c r="F30" s="100" t="inlineStr">
        <is>
          <t>金龙街道</t>
        </is>
      </c>
      <c r="G30" s="100" t="inlineStr">
        <is>
          <t>新海社区</t>
        </is>
      </c>
      <c r="H30" s="100" t="inlineStr">
        <is>
          <t>新建</t>
        </is>
      </c>
      <c r="I30" s="108" t="inlineStr">
        <is>
          <t>1.建设蔬菜分拣中心                     
在新海社区新屯村新田头建设能容纳100余人的蔬菜分拣中心，搭设钢屋架大棚600每平方米560元（平整土地80元每平方、需32000元，c25混凝土浇筑20公分场坪，120元每平方，需48000元。钢屋架/300元包括四面墙瓦180000元，合计336000元。 2、修建能容纳5人6米*1.5米的工作台共16个，每个工作台460元，共计7360元。  3.200平方冷库，需资金42000元（其中配电柜一台、电缆，需资金20000元。                           4.新建100KVW变压器一台需资金9万元。  5.项目合计853360元。</t>
        </is>
      </c>
      <c r="J30" s="99">
        <f>K30+L30+M30</f>
        <v/>
      </c>
      <c r="K30" s="99" t="n">
        <v>85.336</v>
      </c>
      <c r="L30" s="99" t="n"/>
      <c r="M30" s="99" t="n"/>
      <c r="N30" s="119" t="inlineStr">
        <is>
          <t>总体目标体现项目的预期效益：通过建设蔬菜分拣中心、冷库，带动农户就地就近就业，增加农户收入，不断发展壮大社区集体经济。项目建成后产权归新海社区居民委员会，预计带动辖区内农户350户（其中脱贫户120户，“三类监测对象”15户）户均增加2000元以上，村集体收入增加5万元。</t>
        </is>
      </c>
      <c r="O30" s="119" t="inlineStr">
        <is>
          <t>土地流转、带动辖区居民务工就业</t>
        </is>
      </c>
      <c r="P30" s="99" t="n">
        <v>711</v>
      </c>
      <c r="Q30" s="100" t="inlineStr">
        <is>
          <t>否</t>
        </is>
      </c>
      <c r="R30" s="100" t="inlineStr">
        <is>
          <t>否</t>
        </is>
      </c>
      <c r="S30" s="100" t="inlineStr">
        <is>
          <t>是</t>
        </is>
      </c>
      <c r="T30" s="100" t="inlineStr">
        <is>
          <t>金龙街道办事处</t>
        </is>
      </c>
      <c r="U30" s="100" t="inlineStr">
        <is>
          <t>新海社区</t>
        </is>
      </c>
      <c r="V30" s="100" t="inlineStr">
        <is>
          <t>彭陆洪</t>
        </is>
      </c>
      <c r="W30" s="99" t="n">
        <v>15187878587</v>
      </c>
      <c r="X30" s="130" t="inlineStr">
        <is>
          <t>是</t>
        </is>
      </c>
      <c r="Y30" s="99" t="n">
        <v>2026.04</v>
      </c>
      <c r="Z30" s="99" t="n">
        <v>2026.09</v>
      </c>
      <c r="AA30" s="119" t="inlineStr">
        <is>
          <t>（前期准备、尽职调查等风控预案等）</t>
        </is>
      </c>
    </row>
    <row r="31" ht="312" customHeight="1" s="1">
      <c r="A31" s="99" t="n">
        <v>25</v>
      </c>
      <c r="B31" s="100" t="inlineStr">
        <is>
          <t>产业发展</t>
        </is>
      </c>
      <c r="C31" s="100" t="inlineStr">
        <is>
          <t>生产项目</t>
        </is>
      </c>
      <c r="D31" s="100" t="inlineStr">
        <is>
          <t>休闲农业与乡村旅游</t>
        </is>
      </c>
      <c r="E31" s="100" t="inlineStr">
        <is>
          <t>沾益区金龙街道东海社区柿花营民族手工艺旅居村建设项目</t>
        </is>
      </c>
      <c r="F31" s="100" t="inlineStr">
        <is>
          <t>金龙街道</t>
        </is>
      </c>
      <c r="G31" s="100" t="inlineStr">
        <is>
          <t>东海社区</t>
        </is>
      </c>
      <c r="H31" s="100" t="inlineStr">
        <is>
          <t>新建</t>
        </is>
      </c>
      <c r="I31" s="108" t="inlineStr">
        <is>
          <t>1.乡村手艺人加工坊，老房改造376㎡（利用拟收归村集体的闲置老房改造加工车间，建设内容包括：墙体加固、屋顶翻新、外立面改造、室内功能区改造），1960元/㎡，小计74万元；
2.乡村手艺传习工坊（乡村手艺人直播间），老房改造150㎡（利用拟收归村集体的闲置老房改造手艺传习工坊，建设内容包括：墙体加固、屋顶翻新、外立面改造、室内功能区改造），1960元/㎡，小计29万元。</t>
        </is>
      </c>
      <c r="J31" s="99">
        <f>K31+L31+M31</f>
        <v/>
      </c>
      <c r="K31" s="99" t="n">
        <v>103</v>
      </c>
      <c r="L31" s="99" t="n"/>
      <c r="M31" s="99" t="n"/>
      <c r="N31" s="108" t="inlineStr">
        <is>
          <t xml:space="preserve">  1.项目建设完成投入使用后，同时带动相关农文旅产业链的发展，为村民增加就业机会，可带动辖区216户711人（其中脱贫户12户50人，三类监测对象9户27人）实现增收，带动就近务工，带动群众增收1000元以上，用工过程中优先使用脱贫人口和监测对象，促进群众共同富裕。
 2. 项目建成后，预计可直接吸纳不少于10名本地手艺人稳定就业，推动民族手工艺与现代市场接轨，实现非遗的活态传承与可持续发展。在经济效益方面，项目运营将有效激活区域旅游消费，带动周边餐饮、住宿及相关服务业发展，显著提升社区综合旅游收入。
  3. 项目还将每年为周边群众提供灵活务工机会，并在用工过程中优先聘用脱贫人口与监测对象，拓宽其收入来源。同时，项目收益部分反哺东海社区集体经济，用于支持脱贫户和监测户在“两不愁三保障”方面的资金需求，为巩固拓展脱贫攻坚成果、推进乡村振兴产业建设提供稳定资金保障。</t>
        </is>
      </c>
      <c r="O31" s="100" t="inlineStr">
        <is>
          <t>项目建设完成投入使用后，同时带动相关农文旅产业链的发展，为村民增加就业机会，可带动辖区216户711人（其中脱贫户12户50人，三类监测对象9户27人）实现增收，带动就近务工，带动群众增收1000元以上，用工过程中优先使用脱贫人口和监测对象，促进群众共同富裕。</t>
        </is>
      </c>
      <c r="P31" s="99" t="inlineStr">
        <is>
          <t>216户711人</t>
        </is>
      </c>
      <c r="Q31" s="100" t="inlineStr">
        <is>
          <t>否</t>
        </is>
      </c>
      <c r="R31" s="100" t="inlineStr">
        <is>
          <t>否</t>
        </is>
      </c>
      <c r="S31" s="100" t="inlineStr">
        <is>
          <t>否</t>
        </is>
      </c>
      <c r="T31" s="100" t="inlineStr">
        <is>
          <t>曲靖市沾益区民族宗教事务局</t>
        </is>
      </c>
      <c r="U31" s="100" t="inlineStr">
        <is>
          <t>曲靖市沾益区金龙街道</t>
        </is>
      </c>
      <c r="V31" s="100" t="inlineStr">
        <is>
          <t>谭仕明</t>
        </is>
      </c>
      <c r="W31" s="99" t="n">
        <v>13577449199</v>
      </c>
      <c r="X31" s="100" t="inlineStr">
        <is>
          <t>是</t>
        </is>
      </c>
      <c r="Y31" s="132" t="n">
        <v>46113</v>
      </c>
      <c r="Z31" s="132" t="n">
        <v>46266</v>
      </c>
      <c r="AA31" s="100" t="inlineStr">
        <is>
          <t>针对项目所需的老房，街道已通过前期入户协商，与农户达成意向，计划以20年租期的形式，将老房使用权集中收回村集体统一运营。</t>
        </is>
      </c>
    </row>
    <row r="32" ht="351.75" customHeight="1" s="1">
      <c r="A32" s="99" t="n">
        <v>26</v>
      </c>
      <c r="B32" s="100" t="inlineStr">
        <is>
          <t>产业发展</t>
        </is>
      </c>
      <c r="C32" s="100" t="inlineStr">
        <is>
          <t>加工流通</t>
        </is>
      </c>
      <c r="D32" s="100" t="inlineStr">
        <is>
          <t>市场建设和农村物流</t>
        </is>
      </c>
      <c r="E32" s="100" t="inlineStr">
        <is>
          <t>九龙仓储物流园（二期）</t>
        </is>
      </c>
      <c r="F32" s="100" t="inlineStr">
        <is>
          <t>花山街道</t>
        </is>
      </c>
      <c r="G32" s="100" t="inlineStr">
        <is>
          <t>松林社区</t>
        </is>
      </c>
      <c r="H32" s="100" t="inlineStr">
        <is>
          <t>新建</t>
        </is>
      </c>
      <c r="I32" s="108" t="inlineStr">
        <is>
          <t xml:space="preserve">1.新建仓储库1个，占地2亩（1332㎡），采用重型钢架结构建设仓储大棚1个，大棚库脊高度为12m，檐口高度为11m，地面场地平整；C30混凝土铺面；单综合价650元/㎡，概算资金87万元。
2.项目给排水：（1）铺设给水管网，采用PE管网（主管网+支管网+喷淋头），单价120元/m；（2）排水管网采用φ300㎜波纹管，单价180元/m。概算资金20万元。
</t>
        </is>
      </c>
      <c r="J32" s="99">
        <f>K32+L32+M32</f>
        <v/>
      </c>
      <c r="K32" s="99" t="n">
        <v>107</v>
      </c>
      <c r="L32" s="99" t="n"/>
      <c r="M32" s="99" t="n"/>
      <c r="N32" s="102" t="inlineStr">
        <is>
          <t>该项目的建设用于服务花山工业园区工业原料、产品等仓储和物流运输，服务沾益、辐射宣威和富源，为化工园区近60万吨及周边县市提供生产物资及工业产品仓储物流和简单加工及货运车辆停放服务的仓储物流基地，将成为沾益区北部片区宣天公路沿线仓储物流的重要支撑。</t>
        </is>
      </c>
      <c r="O32" s="108" t="inlineStr">
        <is>
          <t>1.进一步深化经济体制改革，盘活土地使用效益，促进当地群众就近就地就业，辐射带动周边群众发展餐饮、住宿、零售等个体经营户，拓宽当地群众增收渠道。
2.项目经营收入主要来源于仓库用房出租、后勤服务用房出租、停车位收费及屋顶铺光伏租金。项目建成后投入6个就业岗位，人均年工资及福利5万元。</t>
        </is>
      </c>
      <c r="P32" s="99" t="n">
        <v>10597</v>
      </c>
      <c r="Q32" s="100" t="inlineStr">
        <is>
          <t>否</t>
        </is>
      </c>
      <c r="R32" s="100" t="inlineStr">
        <is>
          <t>否</t>
        </is>
      </c>
      <c r="S32" s="100" t="inlineStr">
        <is>
          <t>否</t>
        </is>
      </c>
      <c r="T32" s="100" t="inlineStr">
        <is>
          <t>区民宗局</t>
        </is>
      </c>
      <c r="U32" s="100" t="inlineStr">
        <is>
          <t>花山街道办事处</t>
        </is>
      </c>
      <c r="V32" s="100" t="inlineStr">
        <is>
          <t>堵正祥</t>
        </is>
      </c>
      <c r="W32" s="99" t="inlineStr">
        <is>
          <t>0874—3068057</t>
        </is>
      </c>
      <c r="X32" s="100" t="inlineStr">
        <is>
          <t>是</t>
        </is>
      </c>
      <c r="Y32" s="132" t="n">
        <v>46082</v>
      </c>
      <c r="Z32" s="132" t="n">
        <v>46235</v>
      </c>
      <c r="AA32" s="100" t="inlineStr">
        <is>
          <t>该地块属于物流仓储用地</t>
        </is>
      </c>
    </row>
    <row r="33" ht="409.5" customHeight="1" s="1">
      <c r="A33" s="99" t="n">
        <v>27</v>
      </c>
      <c r="B33" s="100" t="inlineStr">
        <is>
          <t>产业发展</t>
        </is>
      </c>
      <c r="C33" s="100" t="inlineStr">
        <is>
          <t>生产项目</t>
        </is>
      </c>
      <c r="D33" s="100" t="inlineStr">
        <is>
          <t>种植业基地</t>
        </is>
      </c>
      <c r="E33" s="100" t="inlineStr">
        <is>
          <t>曲靖市沾益区盘江镇吴家庄村高原特色食用菌种植产业发展项目</t>
        </is>
      </c>
      <c r="F33" s="100" t="inlineStr">
        <is>
          <t>盘江镇</t>
        </is>
      </c>
      <c r="G33" s="100" t="inlineStr">
        <is>
          <t>吴家庄村</t>
        </is>
      </c>
      <c r="H33" s="100" t="inlineStr">
        <is>
          <t>新建</t>
        </is>
      </c>
      <c r="I33" s="102" t="inlineStr">
        <is>
          <t>投资190万元，在盘江镇吴家庄村一、二、四组利用100亩闲置林地，实施高原特色食用菌种植产业发展项目，发展林菌结合的林下经济，推动建设民族团结进步示范镇。主要建设内容有：
1.投资40万元，建设50m³蓄水池两个，20万元/个；
2.投资58万元，在吴家庄村辣椒真空包装厂内，利用部分闲置厂房，建设40m³冷库2个，一套冷库设备包含高效节能压缩机、冷凝器、蒸发器、门禁系统放结露设计等，一套29万元，共需58万元；
3.投资49.7万元，利用吴家庄村辣椒真空包装厂内闲置厂房，建设集烘干冷库分拣的数字化中心（设备包含：智能传送带系统，动态称重机结合分拣算法自动剔除超重/欠重菇，尺寸分选机光学测量菌盖直径、菌柄长度通过滚筒筛选或图像分析分级，自动包装机、智能照明系统，电子看板，物联网IoT,动态称重），整套预计预计497040元；
4.投资42.64万元，建设约100亩林下食用菌基地，主要包括：
（1）六针加密遮阳网约16万㎡（在100亩林地下铺设，遮阴网需平面、垂直侧面铺设），单价1.45元/㎡，需23.2万元；
（2）食用菌喷灌系统需13.64万元，含①雾喷三件套（喷头、玻璃纤维杆、毛管）约4.5万套，2元/套，需9万元；②各水管设施2.9万元，包含（主出水管、分水管、菌床分支管、75直径PE管、75直径PE管堵头、75直径PE管转50直径PE管热熔转换头、50直径PE管热熔转25直径PE管热熔转换头、25直径PE管堵头等）；③水泵设施1.74万元，7.5千瓦潜水泵2台，7500元/台，预计15000元，水泵出口滤芯2个，1200元/个，预计2400元。
（3）食用菌控温及虫害消杀土壤酸碱平系统5.8万元，含爆石灰粉约500袋，30元/袋，预计1.5万元；宽扎带黑色约300袋，48元/袋，预计1.44万元；12丝棚棚膜12丝4.6*100米，1600公斤，17.9元/公斤，预计2.86万元.</t>
        </is>
      </c>
      <c r="J33" s="99">
        <f>K33+L33+M33</f>
        <v/>
      </c>
      <c r="K33" s="99" t="n">
        <v>190</v>
      </c>
      <c r="L33" s="99" t="n"/>
      <c r="M33" s="99" t="n"/>
      <c r="N33" s="102" t="inlineStr">
        <is>
          <t>总体目标体现项目的预期效益，“通过建设高原特色食用菌种植150亩，发展林菌结合的林下经济，推动建设民族团结进步示范镇。项目建成后产权归盘江镇吴家庄村委会，带动辖区内农户190户（其中脱贫户52户200人，“三类监测对象”8户，少数民族130户680人），预计可增加收入4000元/人，预计带动实现村集体经济增收11万元。</t>
        </is>
      </c>
      <c r="O33" s="108" t="inlineStr">
        <is>
          <t xml:space="preserve">    盘江镇吴家庄与云供优品公司签订合作协议，按不低于11万元/年进行分红（包含村集体收入、村民收入、设备租金），根据效益适当增加一定幅度的分红。同时可提供部分就业岗位，如食用菌采摘、装箱等，带动辖区内约500人增收，预计可增加收入4000元/人，预计带动实现村集体经济增收11万元。同时鼓励有条件的村民自行种植，每亩菌产量在5吨左右，收购价为10元每公斤，预计每亩收入可达5万元左右。</t>
        </is>
      </c>
      <c r="P33" s="99" t="n">
        <v>882</v>
      </c>
      <c r="Q33" s="100" t="inlineStr">
        <is>
          <t>否</t>
        </is>
      </c>
      <c r="R33" s="100" t="inlineStr">
        <is>
          <t>否</t>
        </is>
      </c>
      <c r="S33" s="100" t="inlineStr">
        <is>
          <t>否</t>
        </is>
      </c>
      <c r="T33" s="100" t="inlineStr">
        <is>
          <t>区民宗局</t>
        </is>
      </c>
      <c r="U33" s="100" t="inlineStr">
        <is>
          <t>盘江镇吴家庄村委会</t>
        </is>
      </c>
      <c r="V33" s="100" t="inlineStr">
        <is>
          <t>桂腾勇</t>
        </is>
      </c>
      <c r="W33" s="99" t="n">
        <v>13988941358</v>
      </c>
      <c r="X33" s="100" t="inlineStr">
        <is>
          <t>是</t>
        </is>
      </c>
      <c r="Y33" s="132" t="n">
        <v>46082</v>
      </c>
      <c r="Z33" s="132" t="n">
        <v>46174</v>
      </c>
      <c r="AA33" s="100" t="inlineStr">
        <is>
          <t>林下种植地块为吴家庄村退耕还林地，已取得到户的家庭承包经营权，可流转；冷库建设地为原吴家庄辣椒烘干产空地，已办理设施农用地备案</t>
        </is>
      </c>
    </row>
    <row r="34" ht="409.5" customHeight="1" s="1">
      <c r="A34" s="99" t="n">
        <v>28</v>
      </c>
      <c r="B34" s="100" t="inlineStr">
        <is>
          <t>产业发展</t>
        </is>
      </c>
      <c r="C34" s="100" t="inlineStr">
        <is>
          <t>加工流通项目</t>
        </is>
      </c>
      <c r="D34" s="100" t="inlineStr">
        <is>
          <t>农产品仓储保鲜冷链基础设施建设</t>
        </is>
      </c>
      <c r="E34" s="100" t="inlineStr">
        <is>
          <t>菱角乡辣椒冷库加工厂建设项目</t>
        </is>
      </c>
      <c r="F34" s="100" t="inlineStr">
        <is>
          <t>菱角乡</t>
        </is>
      </c>
      <c r="G34" s="100" t="inlineStr">
        <is>
          <t>菱角村委会</t>
        </is>
      </c>
      <c r="H34" s="100" t="inlineStr">
        <is>
          <t>新建</t>
        </is>
      </c>
      <c r="I34" s="102" t="inlineStr">
        <is>
          <t>在菱角村委会原烤烟工厂内，建设冷库长24米，宽8.7米，高4米，面积208.8㎡。建设内容包括：
(1)库体保温部分:双面彩钢聚氨酯库板630㎡，单价158元/㎡，计9.95万元；钢制电动平移库门2套，单价8500元/套，计1.7万元；挤塑板（厚度100mm，用于地面保温）210㎡，单价55元/㎡，计1.16万元；防水卷材（PE膜）210㎡，单价4元/㎡，计0.084万元；风幕机（长2米）2套，单价0.16万元/套，计0.32万元；阴角260米，单价14元/米，计0.36万元；螺丝（蘑菇头、花兰）、钢丝绳、密封胶、发泡胶等，计0.79万元；库体安装辅材（角钢/槽钢/T型吊梁）45m，单价115元/m，计0.52万元，库体保温部分需要资金小计：14.88万元。
（2）制冷系统部分：v25-71Y输入功率25kw制冷机组2套，单价4.68万元/套，计9.36万元；25HP蒸发式冷凝器2台，单价9360元/台，计1.87万元；落地式冷风机4台，单价1.45万元/台，计5.8万元；保鲜库冲霜系统（冷却塔‘水泵、水电磁阀、UPVC管等）1套，单价1.13万元/套，计1.13万元；PVC水管、冷冻油、制冷剂、膨胀阀、过滤器、截止阀、安全阀等计3.85万元；制冷系统部分需要资金小计：22.01万元。
（3）制冷管道部分：各型号铜管
（牌号为T2、TU1、TU2，）、钢管（牌号为20）一批，计4.65万元；管道保温（橡塑保温管）一项，计0.31万元；焊条、氧气、氮气（乙炔气）、卡扣支架等，计0.5万元；需要资金小计：5.46万元。
（4）电气控制部分：综合控制柜（并联机组控制）1套，单价0.85万元/套，计0.85万元；冷库显示屏（温度显示）1套，单价0.05万元/套，计0.05万元；还需要电线（10㎡/6㎡/4㎡/2.5㎡/1.5㎡/0.75㎡）一批，计0.66万元；线槽、线管（PVC材质）、照明灯（LED冷库专用灯），计0.57万元；需要资金小计：2.13万元。
以上材料费44.48万元，安装费5.34万元，运输吊装费2.3万元。资金共计52.12万元</t>
        </is>
      </c>
      <c r="J34" s="99">
        <f>K34+L34+M34</f>
        <v/>
      </c>
      <c r="K34" s="115" t="n">
        <v>52</v>
      </c>
      <c r="L34" s="99" t="n"/>
      <c r="M34" s="115" t="n"/>
      <c r="N34" s="108" t="inlineStr">
        <is>
          <t xml:space="preserve">   本项目采用“党总支+企业+基地+农户”的运营模式，围绕冷链物流产业链开展建设，并通过招商引资等方式吸引龙头企业入驻，推动农业产业链补链、延链、强链。项目建成后，将有效激发全乡辣椒种植积极性，带动周边4个村600余户种植辣椒2500余亩，实现产值约600万元，户均增收1万余元，村集体收入5万元/年。
   同时，项目将打造特色农产品产销基地，推广花菜、卷心菜、贝贝瓜、蓝莓等作物种植，进一步丰富全乡农业产业结构。为拓宽农民增收渠道，项目将带动周边脱贫户和剩余劳动力就近就业600余人，实现年增收8000余元。此外，通过建立利益联结机制，发展“订单式”农业，联合农业企业、合作社、种植大户及散户形成规模化种植联合体，形成 “风险共担、利益共享” 的产业发展格局，将显著增强农产品市场竞争力，促进特色农业可持续发展。</t>
        </is>
      </c>
      <c r="O34" s="102" t="inlineStr">
        <is>
          <t>村集体通过租赁的方式获取使用费、服务费等，预计能增加村集体经济收入7万元/年。带动周边600余户村民种植辣椒、花菜、卷心菜、贝贝瓜、蓝莓等经济作物，打造高原特色农产品生产基地，户均增收1万余元；带动辖区内600余人就近就地就业，年增收8000余元。</t>
        </is>
      </c>
      <c r="P34" s="99" t="inlineStr">
        <is>
          <t>158户632人</t>
        </is>
      </c>
      <c r="Q34" s="100" t="inlineStr">
        <is>
          <t>是</t>
        </is>
      </c>
      <c r="R34" s="100" t="inlineStr">
        <is>
          <t>否</t>
        </is>
      </c>
      <c r="S34" s="100" t="inlineStr">
        <is>
          <t>否</t>
        </is>
      </c>
      <c r="T34" s="100" t="inlineStr">
        <is>
          <t>沾益区民宗局</t>
        </is>
      </c>
      <c r="U34" s="100" t="inlineStr">
        <is>
          <t>菱角村委会</t>
        </is>
      </c>
      <c r="V34" s="100" t="inlineStr">
        <is>
          <t>李现友</t>
        </is>
      </c>
      <c r="W34" s="99" t="n">
        <v>13887481548</v>
      </c>
      <c r="X34" s="100" t="inlineStr">
        <is>
          <t>是</t>
        </is>
      </c>
      <c r="Y34" s="99" t="inlineStr">
        <is>
          <t>2026年</t>
        </is>
      </c>
      <c r="Z34" s="99" t="inlineStr">
        <is>
          <t>2026年</t>
        </is>
      </c>
      <c r="AA34" s="100" t="inlineStr">
        <is>
          <t>土地地类性质为建设用地，厂房产权归属菱角村委会所有</t>
        </is>
      </c>
    </row>
    <row r="35" ht="343.5" customHeight="1" s="1">
      <c r="A35" s="99" t="n">
        <v>29</v>
      </c>
      <c r="B35" s="100" t="inlineStr">
        <is>
          <t>产业发展</t>
        </is>
      </c>
      <c r="C35" s="100" t="inlineStr">
        <is>
          <t>加工流通项目</t>
        </is>
      </c>
      <c r="D35" s="100" t="inlineStr">
        <is>
          <t>农产品仓储保鲜冷链基础设施建设</t>
        </is>
      </c>
      <c r="E35" s="100" t="inlineStr">
        <is>
          <t>炎方乡母官村辣椒烘干厂项目</t>
        </is>
      </c>
      <c r="F35" s="100" t="inlineStr">
        <is>
          <t>炎方乡</t>
        </is>
      </c>
      <c r="G35" s="100" t="inlineStr">
        <is>
          <t>母官</t>
        </is>
      </c>
      <c r="H35" s="100" t="inlineStr">
        <is>
          <t>新建</t>
        </is>
      </c>
      <c r="I35" s="102" t="inlineStr">
        <is>
          <t>投资120万元，在母官村民小组建设辣椒烘干厂项目，主要建设辣椒烘干车间和蔬菜冷库。
（1）道路硬化：长170m，宽3.5m，厚0.2m，需C25混凝土119m³，单价470元/m³，合计5.6万元。
（2）场地硬化：面积500㎡，厚0.2m，需C25混凝土100m³，单价470元/m³，合计4.7万元。
（3）立柱钢架结构厂房400㎡：长宽各20m，高7.8m，建造砖结构墙体468㎡，单价200元/㎡，计9.36万；屋顶采用0.47mm厚度彩钢瓦440㎡，135元/㎡，计5.94万；钢结构厂房框架400㎡，单价360元/㎡，合计14.4万元，厂房总价29.7万元。
（4）烘干机4台：长6.5m，宽2.9m，高2.8m，每台约6.2万元，合计24.8万元。
（5）500型变压器1台:线路长200m，造价24.2万元。</t>
        </is>
      </c>
      <c r="J35" s="99">
        <f>K35+L35+M35</f>
        <v/>
      </c>
      <c r="K35" s="99" t="n">
        <v>95</v>
      </c>
      <c r="L35" s="99" t="n"/>
      <c r="M35" s="99" t="n"/>
      <c r="N35" s="102" t="inlineStr">
        <is>
          <t>项目建设以铸牢中华民族共同体意识为主线，加快推动母官村传统产业转型升级，增强苗汉混居小村群众发展内生动力，促进各民族共同富裕。母官村现种植辣椒近1000亩，项目建成后可以实现辣椒本地加工外销，销售价较鲜辣椒提高80%，带动村集体每年增收4万元。同时，车间建成后预计可带动270余人农闲务工，其中带动贫困户21户79人，预计每人每年增收1000元。</t>
        </is>
      </c>
      <c r="O35" s="102" t="inlineStr">
        <is>
          <t>带动务工就业。项目建成后主要负责在炎方乡及周边片区收购辣椒进行烘干储存，收购蔬菜薯类在冷库储存，辣椒收购预计可带动约250人务工，工期7个月，工资100—130元/人/天；烘干厂内用工约20人，工期2个月，工资120元/人。其中，脱贫群众21户79人可就近就地务工，户均年增收近8000元</t>
        </is>
      </c>
      <c r="P35" s="99" t="n">
        <v>270</v>
      </c>
      <c r="Q35" s="100" t="inlineStr">
        <is>
          <t>否</t>
        </is>
      </c>
      <c r="R35" s="100" t="inlineStr">
        <is>
          <t>否</t>
        </is>
      </c>
      <c r="S35" s="100" t="inlineStr">
        <is>
          <t>否</t>
        </is>
      </c>
      <c r="T35" s="100" t="inlineStr">
        <is>
          <t xml:space="preserve">区民族宗教事务局 </t>
        </is>
      </c>
      <c r="U35" s="100" t="inlineStr">
        <is>
          <t>炎方乡母官村委会</t>
        </is>
      </c>
      <c r="V35" s="100" t="inlineStr">
        <is>
          <t>严胜宏</t>
        </is>
      </c>
      <c r="W35" s="99" t="n">
        <v>15087479706</v>
      </c>
      <c r="X35" s="100" t="inlineStr">
        <is>
          <t>是</t>
        </is>
      </c>
      <c r="Y35" s="99" t="n">
        <v>2026.04</v>
      </c>
      <c r="Z35" s="99" t="n">
        <v>2026.06</v>
      </c>
      <c r="AA35" s="100" t="inlineStr">
        <is>
          <t>土地已完成设施农用地备案，符合建设条件</t>
        </is>
      </c>
    </row>
    <row r="36" ht="409.5" customHeight="1" s="1">
      <c r="A36" s="99" t="n">
        <v>30</v>
      </c>
      <c r="B36" s="100" t="inlineStr">
        <is>
          <t>产业发展</t>
        </is>
      </c>
      <c r="C36" s="100" t="inlineStr">
        <is>
          <t>生产项目</t>
        </is>
      </c>
      <c r="D36" s="100" t="inlineStr">
        <is>
          <t>休闲农业与乡村旅游</t>
        </is>
      </c>
      <c r="E36" s="100" t="inlineStr">
        <is>
          <t>沾益区东海社区柿花营下村柴烧龙窑烤烟房改造项目</t>
        </is>
      </c>
      <c r="F36" s="100" t="inlineStr">
        <is>
          <t>金龙街道</t>
        </is>
      </c>
      <c r="G36" s="99" t="n"/>
      <c r="H36" s="100" t="inlineStr">
        <is>
          <t>改建</t>
        </is>
      </c>
      <c r="I36" s="108" t="inlineStr">
        <is>
          <t>1.新建柴烧龙窑2条，占地面积150㎡，每条龙窑200000元；龙窑上方搭建150㎡青瓦遮盖棚，搭建青瓦棚960元/㎡；柴鹏改造85㎡，每平方米245.00元，合计56.4825万元；   2.柴烧龙窑手工、研学区改造200㎡，每平方860.00，合计17.2万元；  3.拉胚机30台，每台6000元，30台18万元，压泥机3台等附属设备20万元；合计38万元。  4.面包窑,新建2座小型面包窑100000.00元；改造烤房3间40.25㎡作为面包生产、销售用房，每平方米1860.00元，合计17.4865万元；5.阁楼改造10套 （钢架结果+玻璃顶），面积3.8m*3.75m *10套=142.5㎡，每平方米1790.00元，合计25.5075万元。  6.厂区道路硬化400平方米，每平方米350.00元，公厕建设1座15万元，合计费用29万元。东海社区柿花营柴烧龙窑烤烟房改造项目预计费用 312.9265万元。</t>
        </is>
      </c>
      <c r="J36" s="99">
        <f>K36+L36+M36</f>
        <v/>
      </c>
      <c r="K36" s="117" t="n">
        <v>312.9265</v>
      </c>
      <c r="L36" s="118" t="n"/>
      <c r="M36" s="118" t="n"/>
      <c r="N36" s="128" t="inlineStr">
        <is>
          <t>项目实施后，每年可带动周边群众务工，用工过程中优先使用脱贫人口和监测人员，增加脱贫户和监测户收入来源渠道。增加东海社区集体经济，保障项目实施村脱贫户和监测户“两不愁三保障”板资金支出，同时为巩固拓展脱贫攻坚成果及乡村振兴产业发展相关工作推进提供资金保障。</t>
        </is>
      </c>
      <c r="O36" s="128" t="inlineStr">
        <is>
          <t>项目建设完成投入使用后，同时带动相关农文旅产业链的发展，为村民增加就业机会，可带动辖区216户711人（其中脱贫户12户50人，三类监测对象9户27人）实现增收，带动就近务工，带动群众增收1000元以上，用工过程中优先使用脱贫人口和监测对象，促进群众共同富裕。</t>
        </is>
      </c>
      <c r="P36" s="118" t="n">
        <v>711</v>
      </c>
      <c r="Q36" s="128" t="inlineStr">
        <is>
          <t>否</t>
        </is>
      </c>
      <c r="R36" s="128" t="inlineStr">
        <is>
          <t>否</t>
        </is>
      </c>
      <c r="S36" s="128" t="inlineStr">
        <is>
          <t>否</t>
        </is>
      </c>
      <c r="T36" s="128" t="inlineStr">
        <is>
          <t>金龙街道办事处</t>
        </is>
      </c>
      <c r="U36" s="128" t="inlineStr">
        <is>
          <t>金龙街道办事处</t>
        </is>
      </c>
      <c r="V36" s="128" t="inlineStr">
        <is>
          <t>谭仕明</t>
        </is>
      </c>
      <c r="W36" s="118" t="n">
        <v>13577449199</v>
      </c>
      <c r="X36" s="130" t="inlineStr">
        <is>
          <t>是</t>
        </is>
      </c>
      <c r="Y36" s="118" t="n">
        <v>2026.04</v>
      </c>
      <c r="Z36" s="118" t="n">
        <v>2026.09</v>
      </c>
      <c r="AA36" s="99" t="n"/>
    </row>
    <row r="37" ht="109.5" customHeight="1" s="1">
      <c r="A37" s="99" t="n">
        <v>31</v>
      </c>
      <c r="B37" s="100" t="inlineStr">
        <is>
          <t>产业发展</t>
        </is>
      </c>
      <c r="C37" s="100" t="inlineStr">
        <is>
          <t>加工流通项目</t>
        </is>
      </c>
      <c r="D37" s="100" t="inlineStr">
        <is>
          <t>品牌打造和展销平台</t>
        </is>
      </c>
      <c r="E37" s="100" t="inlineStr">
        <is>
          <t>大坡乡威格村委会李家村稻米深加工全产业链建设项目</t>
        </is>
      </c>
      <c r="F37" s="100" t="inlineStr">
        <is>
          <t>大坡乡</t>
        </is>
      </c>
      <c r="G37" s="100" t="inlineStr">
        <is>
          <t>威格村委会</t>
        </is>
      </c>
      <c r="H37" s="100" t="inlineStr">
        <is>
          <t>新建</t>
        </is>
      </c>
      <c r="I37" s="102" t="inlineStr">
        <is>
          <t>在大坡乡威格村委会李家村建设大坡乡威格村委会李家村稻米深加工全产业链建设项目，主要建设内容包括： 1.建设重钢结构优质稻米及农产品仓储流通厂房559㎡，2600元/㎡。需要资金145.34万元。  2.修缮沟渠3000m，200元/m，需要资金60万元。3.新建乡村集市1000㎡，厚0.2m，C30混凝土浇筑，200m³,450元/m³，9万元；建设挡墙100m，230m³，350元/m³，8.05万元。需要资金17.05万元。</t>
        </is>
      </c>
      <c r="J37" s="99">
        <f>K37+L37+M37</f>
        <v/>
      </c>
      <c r="K37" s="99" t="n">
        <v>200</v>
      </c>
      <c r="L37" s="99" t="n">
        <v>22.39</v>
      </c>
      <c r="M37" s="99" t="n"/>
      <c r="N37" s="102" t="inlineStr">
        <is>
          <t>通过建设大坡乡威格村委会李家村稻米深加工全产业链建设项目，项目建成后产权归大坡乡威格村委会，用于优质稻米深加工、品牌打造及产品展销。实现三产融合，壮大村集体经济；提供就业岗位和创业机遇，群众就近就地务工，增加群众收入。预计带动辖区390户1636人（其中脱贫户39户152人，监测户6户23人）助农增收。</t>
        </is>
      </c>
      <c r="O37" s="102" t="inlineStr">
        <is>
          <t>壮大村集体经济，促农增收；提供就业岗位，就近就地务工增收。。</t>
        </is>
      </c>
      <c r="P37" s="99" t="inlineStr">
        <is>
          <t>390户1636人，脱贫户39户152人，监测户6户23人。</t>
        </is>
      </c>
      <c r="Q37" s="100" t="inlineStr">
        <is>
          <t>否</t>
        </is>
      </c>
      <c r="R37" s="100" t="inlineStr">
        <is>
          <t>否</t>
        </is>
      </c>
      <c r="S37" s="100" t="inlineStr">
        <is>
          <t>否</t>
        </is>
      </c>
      <c r="T37" s="100" t="inlineStr">
        <is>
          <t>沾益区农业农村局</t>
        </is>
      </c>
      <c r="U37" s="100" t="inlineStr">
        <is>
          <t>大坡乡人民政府</t>
        </is>
      </c>
      <c r="V37" s="100" t="inlineStr">
        <is>
          <t>李剑刚</t>
        </is>
      </c>
      <c r="W37" s="99" t="n">
        <v>13769879173</v>
      </c>
      <c r="X37" s="100" t="inlineStr">
        <is>
          <t>是</t>
        </is>
      </c>
      <c r="Y37" s="118" t="n">
        <v>2026.04</v>
      </c>
      <c r="Z37" s="118" t="n">
        <v>2026.09</v>
      </c>
      <c r="AA37" s="99" t="n"/>
    </row>
    <row r="38" ht="96" customHeight="1" s="1">
      <c r="A38" s="99" t="n">
        <v>32</v>
      </c>
      <c r="B38" s="100" t="inlineStr">
        <is>
          <t>产业发展</t>
        </is>
      </c>
      <c r="C38" s="100" t="inlineStr">
        <is>
          <t>金融保险配套项目</t>
        </is>
      </c>
      <c r="D38" s="100" t="inlineStr">
        <is>
          <t>小额贷款贴息</t>
        </is>
      </c>
      <c r="E38" s="100" t="inlineStr">
        <is>
          <t>小额贷款贴息项目</t>
        </is>
      </c>
      <c r="F38" s="100" t="inlineStr">
        <is>
          <t>农业农村局</t>
        </is>
      </c>
      <c r="G38" s="99" t="n"/>
      <c r="H38" s="100" t="inlineStr">
        <is>
          <t>新建</t>
        </is>
      </c>
      <c r="I38" s="102" t="inlineStr">
        <is>
          <t>计划安排资金为脱贫户及监测户发展产业提供金融政策支持，做到应贷尽贷，确保稳定增收。</t>
        </is>
      </c>
      <c r="J38" s="99">
        <f>K38+L38+M38</f>
        <v/>
      </c>
      <c r="K38" s="99" t="n">
        <v>130</v>
      </c>
      <c r="L38" s="99" t="n"/>
      <c r="M38" s="99" t="n"/>
      <c r="N38" s="102" t="inlineStr">
        <is>
          <t>为户5282脱贫户及893户监测户产业提供金融政策支持，稳定小额信贷贴息政策，大力宣传政策，做到应贷尽贷，确保政策落地生根，群众增收。</t>
        </is>
      </c>
      <c r="O38" s="102" t="inlineStr">
        <is>
          <t>通过小额贷款贴息资金发放，为脱贫户及监测户发展产业提供金融政策支持，带动增收。</t>
        </is>
      </c>
      <c r="P38" s="99" t="inlineStr">
        <is>
          <t>2000人</t>
        </is>
      </c>
      <c r="Q38" s="100" t="inlineStr">
        <is>
          <t>是</t>
        </is>
      </c>
      <c r="R38" s="100" t="inlineStr">
        <is>
          <t>否</t>
        </is>
      </c>
      <c r="S38" s="100" t="inlineStr">
        <is>
          <t>否</t>
        </is>
      </c>
      <c r="T38" s="100" t="inlineStr">
        <is>
          <t>沾益区农业农村局</t>
        </is>
      </c>
      <c r="U38" s="100" t="inlineStr">
        <is>
          <t>沾益区农业农村局</t>
        </is>
      </c>
      <c r="V38" s="100" t="inlineStr">
        <is>
          <t>沈军</t>
        </is>
      </c>
      <c r="W38" s="99" t="n">
        <v>13887171111</v>
      </c>
      <c r="X38" s="100" t="inlineStr">
        <is>
          <t>是</t>
        </is>
      </c>
      <c r="Y38" s="118" t="n">
        <v>2026.04</v>
      </c>
      <c r="Z38" s="118" t="n">
        <v>2026.09</v>
      </c>
      <c r="AA38" s="99" t="n"/>
    </row>
    <row r="39">
      <c r="A39" s="98" t="inlineStr">
        <is>
          <t>二、就业项目小计</t>
        </is>
      </c>
      <c r="B39" s="7" t="n"/>
      <c r="C39" s="7" t="n"/>
      <c r="D39" s="7" t="n"/>
      <c r="E39" s="7" t="n"/>
      <c r="F39" s="7" t="n"/>
      <c r="G39" s="7" t="n"/>
      <c r="H39" s="7" t="n"/>
      <c r="I39" s="22" t="n"/>
      <c r="J39" s="107">
        <f>SUM(J40)</f>
        <v/>
      </c>
      <c r="K39" s="107">
        <f>SUM(K40)</f>
        <v/>
      </c>
      <c r="L39" s="107">
        <f>SUM(L40)</f>
        <v/>
      </c>
      <c r="M39" s="107">
        <f>SUM(M40)</f>
        <v/>
      </c>
      <c r="N39" s="122" t="n"/>
      <c r="O39" s="7" t="n"/>
      <c r="P39" s="7" t="n"/>
      <c r="Q39" s="7" t="n"/>
      <c r="R39" s="7" t="n"/>
      <c r="S39" s="7" t="n"/>
      <c r="T39" s="7" t="n"/>
      <c r="U39" s="7" t="n"/>
      <c r="V39" s="7" t="n"/>
      <c r="W39" s="7" t="n"/>
      <c r="X39" s="7" t="n"/>
      <c r="Y39" s="7" t="n"/>
      <c r="Z39" s="7" t="n"/>
      <c r="AA39" s="22" t="n"/>
    </row>
    <row r="40" ht="336" customHeight="1" s="1">
      <c r="A40" s="99" t="n">
        <v>1</v>
      </c>
      <c r="B40" s="100" t="inlineStr">
        <is>
          <t>就业帮扶</t>
        </is>
      </c>
      <c r="C40" s="100" t="inlineStr">
        <is>
          <t>就业项目</t>
        </is>
      </c>
      <c r="D40" s="100" t="inlineStr">
        <is>
          <t>务工补助</t>
        </is>
      </c>
      <c r="E40" s="99" t="inlineStr">
        <is>
          <t>2026年脱贫人口跨省务工交通补助</t>
        </is>
      </c>
      <c r="F40" s="100" t="inlineStr">
        <is>
          <t>沾益区人力资源和社会保障局</t>
        </is>
      </c>
      <c r="G40" s="100" t="inlineStr">
        <is>
          <t>沾益区公共就业与人才服务中心</t>
        </is>
      </c>
      <c r="H40" s="99" t="n"/>
      <c r="I40" s="102" t="inlineStr">
        <is>
          <t>对2026年1月以来跨省稳定就业3个月以上的沾益区脱贫人口（含监测帮扶对象）给予不超过1000元的交通补助（每人每年可申报一次）</t>
        </is>
      </c>
      <c r="J40" s="99" t="n">
        <v>200</v>
      </c>
      <c r="K40" s="99" t="n">
        <v>50</v>
      </c>
      <c r="L40" s="99" t="n">
        <v>150</v>
      </c>
      <c r="M40" s="99" t="n"/>
      <c r="N40" s="102" t="inlineStr">
        <is>
          <t>通过对脱贫人口（含监测帮扶对象）跨省务工交通补助政策的宣传，将交通补助政策宣传到每一个脱贫（含监测帮扶对象）家庭，引导脱贫人口（含监测帮扶对象）跨省务工的积极性，提升了脱贫人口（含监测帮扶对象）的收入，促进脱贫人口（含监测帮扶对象）转移就业工作、巩固拓展脱贫攻坚成果。</t>
        </is>
      </c>
      <c r="O40" s="129" t="inlineStr">
        <is>
          <t>通过对脱贫人口（含监测帮扶对象）跨省务工交通补助政策的宣传，将交通补助政策宣传到每一个脱贫（含监测帮扶对象）家庭，引导脱贫人口（含监测帮扶对象）跨省务工的积极性，提升了脱贫人口（含监测帮扶对象）的收入，促进脱贫人口（含监测帮扶对象）转移就业工作、巩固拓展脱贫攻坚成果。</t>
        </is>
      </c>
      <c r="P40" s="99" t="n">
        <v>2000</v>
      </c>
      <c r="Q40" s="128" t="inlineStr">
        <is>
          <t>否</t>
        </is>
      </c>
      <c r="R40" s="128" t="inlineStr">
        <is>
          <t>否</t>
        </is>
      </c>
      <c r="S40" s="128" t="inlineStr">
        <is>
          <t>否</t>
        </is>
      </c>
      <c r="T40" s="100" t="inlineStr">
        <is>
          <t>沾益区人力资源和社会保障局</t>
        </is>
      </c>
      <c r="U40" s="100" t="inlineStr">
        <is>
          <t>沾益区公共就业与人才服务中心</t>
        </is>
      </c>
      <c r="V40" s="100" t="inlineStr">
        <is>
          <t>赵勇</t>
        </is>
      </c>
      <c r="W40" s="99" t="n">
        <v>13887489917</v>
      </c>
      <c r="X40" s="126" t="inlineStr">
        <is>
          <t>是</t>
        </is>
      </c>
      <c r="Y40" s="132" t="n">
        <v>46113</v>
      </c>
      <c r="Z40" s="132" t="n">
        <v>46357</v>
      </c>
      <c r="AA40" s="108" t="n"/>
    </row>
    <row r="41">
      <c r="A41" s="98" t="inlineStr">
        <is>
          <t>三、乡村建设行动项目小计</t>
        </is>
      </c>
      <c r="B41" s="7" t="n"/>
      <c r="C41" s="7" t="n"/>
      <c r="D41" s="7" t="n"/>
      <c r="E41" s="7" t="n"/>
      <c r="F41" s="7" t="n"/>
      <c r="G41" s="7" t="n"/>
      <c r="H41" s="7" t="n"/>
      <c r="I41" s="22" t="n"/>
      <c r="J41" s="107">
        <f>SUM(J42:J83)</f>
        <v/>
      </c>
      <c r="K41" s="107">
        <f>SUM(K42:K83)</f>
        <v/>
      </c>
      <c r="L41" s="107">
        <f>SUM(L42:L83)</f>
        <v/>
      </c>
      <c r="M41" s="107">
        <f>SUM(M42:M83)</f>
        <v/>
      </c>
      <c r="N41" s="122" t="n"/>
      <c r="O41" s="7" t="n"/>
      <c r="P41" s="7" t="n"/>
      <c r="Q41" s="7" t="n"/>
      <c r="R41" s="7" t="n"/>
      <c r="S41" s="7" t="n"/>
      <c r="T41" s="7" t="n"/>
      <c r="U41" s="7" t="n"/>
      <c r="V41" s="7" t="n"/>
      <c r="W41" s="7" t="n"/>
      <c r="X41" s="7" t="n"/>
      <c r="Y41" s="7" t="n"/>
      <c r="Z41" s="7" t="n"/>
      <c r="AA41" s="22" t="n"/>
    </row>
    <row r="42" ht="114.75" customHeight="1" s="1">
      <c r="A42" s="99" t="n">
        <v>1</v>
      </c>
      <c r="B42" s="100" t="inlineStr">
        <is>
          <t>乡村建设行动</t>
        </is>
      </c>
      <c r="C42" s="100" t="inlineStr">
        <is>
          <t>农村道路建设</t>
        </is>
      </c>
      <c r="D42" s="100" t="inlineStr">
        <is>
          <t>道路硬化</t>
        </is>
      </c>
      <c r="E42" s="100" t="inlineStr">
        <is>
          <t>光华社区农村人居环境改善项目</t>
        </is>
      </c>
      <c r="F42" s="100" t="inlineStr">
        <is>
          <t>西平街道</t>
        </is>
      </c>
      <c r="G42" s="100" t="inlineStr">
        <is>
          <t>光华社区</t>
        </is>
      </c>
      <c r="H42" s="100" t="inlineStr">
        <is>
          <t>新建</t>
        </is>
      </c>
      <c r="I42" s="108" t="inlineStr">
        <is>
          <t>1.道路硬化沾菱路至萤火虫小镇，长280米，宽10米。其中挖道路基础土方1680m³，单价12元/m³，小计2.016万元；毛石换填道路基础1680m³，单价112元/m³，小计18.816万元，级配碎石路基垫层560m³，单价128元/m³，小计7.168万元，水泥混凝土700m³，单价492元/m³，小计34.44万元。合计62.44万元。
项目总投资62.44万元，申请衔接资金60万元，自筹资金2.44万元。</t>
        </is>
      </c>
      <c r="J42" s="99">
        <f>K42+L42+M42</f>
        <v/>
      </c>
      <c r="K42" s="99" t="n">
        <v>60</v>
      </c>
      <c r="L42" s="99" t="n"/>
      <c r="M42" s="99" t="n">
        <v>2.44</v>
      </c>
      <c r="N42" s="102" t="inlineStr">
        <is>
          <t>通过硬化道路及硬化停车场划车位的项目建设后，丰富了光华社区王家小村萤火小镇旅游环境，吸引更多的外地游客到光华社区消费、观光、体验，优先带动周边居民和脱贫户、监测对象直接参与餐饮、娱乐、旅游等项目，不断壮大村集体经济收入，带动16户50人脱贫人口增加收入。</t>
        </is>
      </c>
      <c r="O42" s="102" t="inlineStr">
        <is>
          <t>带动务工就业等</t>
        </is>
      </c>
      <c r="P42" s="100" t="inlineStr">
        <is>
          <t>脱贫户及监测对象14户49人</t>
        </is>
      </c>
      <c r="Q42" s="100" t="inlineStr">
        <is>
          <t>否</t>
        </is>
      </c>
      <c r="R42" s="100" t="inlineStr">
        <is>
          <t>否</t>
        </is>
      </c>
      <c r="S42" s="100" t="inlineStr">
        <is>
          <t>否</t>
        </is>
      </c>
      <c r="T42" s="100" t="inlineStr">
        <is>
          <t>沾益区农业农村局</t>
        </is>
      </c>
      <c r="U42" s="100" t="inlineStr">
        <is>
          <t>西平街道光华社区</t>
        </is>
      </c>
      <c r="V42" s="100" t="inlineStr">
        <is>
          <t>曹昆</t>
        </is>
      </c>
      <c r="W42" s="99" t="n">
        <v>13887144195</v>
      </c>
      <c r="X42" s="100" t="inlineStr">
        <is>
          <t>是</t>
        </is>
      </c>
      <c r="Y42" s="99" t="n">
        <v>2026.03</v>
      </c>
      <c r="Z42" s="99" t="n">
        <v>2026.07</v>
      </c>
      <c r="AA42" s="108" t="n"/>
    </row>
    <row r="43" ht="178.5" customHeight="1" s="1">
      <c r="A43" s="99" t="n">
        <v>2</v>
      </c>
      <c r="B43" s="100" t="inlineStr">
        <is>
          <t>乡村建设行动</t>
        </is>
      </c>
      <c r="C43" s="100" t="inlineStr">
        <is>
          <t>道路硬化</t>
        </is>
      </c>
      <c r="D43" s="100" t="inlineStr">
        <is>
          <t>道路硬化</t>
        </is>
      </c>
      <c r="E43" s="100" t="inlineStr">
        <is>
          <t>炎方乡磨嘎村委会一组农村人居环境改善项目</t>
        </is>
      </c>
      <c r="F43" s="100" t="inlineStr">
        <is>
          <t>炎方乡</t>
        </is>
      </c>
      <c r="G43" s="100" t="inlineStr">
        <is>
          <t>磨嘎村委会</t>
        </is>
      </c>
      <c r="H43" s="100" t="inlineStr">
        <is>
          <t>新建</t>
        </is>
      </c>
      <c r="I43" s="102" t="inlineStr">
        <is>
          <t>投资57.64万元，在磨嘎村一小组实施村内道路硬化项目，具体如下：
   1.投资38.64万元，用于道路硬化，总长1200米,平均宽3.5m，厚0.2m，共840m³，使用C30混凝土，单价450元/m3。具体明细路段如下：杨国群户至杨朝安户段，长520m，宽3.5m，涉及24户72人。杨朝安户至水库坝区段，长130m，宽3.5m，涉及5户18人。杨广户至杨燕城户110m，宽3.5m，涉及农户16户64人。杨燕城户至水库坝区440m，宽3.5m，涉及农户75户310人。
  2.排水排污设施建设：开挖排污沟渠500m，建化粪池1个，约8m3，小三格10个，PE200管500m，PE160管300m，PW110管300m，总价约19万。 合计：57.64万元。</t>
        </is>
      </c>
      <c r="J43" s="99">
        <f>K43+L43+M43</f>
        <v/>
      </c>
      <c r="K43" s="99" t="n">
        <v>57</v>
      </c>
      <c r="L43" s="99" t="n"/>
      <c r="M43" s="99" t="n">
        <v>0.64</v>
      </c>
      <c r="N43" s="121" t="inlineStr">
        <is>
          <t>1.经济效益：项目实施建成后，便利农民群众出行，带动农村经济发展、生产运输与农产品外销，带动脱贫人口85户317人增收。
2.生态效益：强化乡村基础设施建设，改善农村风貌，进一步提升乡村宜居生活幸福感、满意度。
3.社会效益：解决群众出行难的问题，夯实发展基础。</t>
        </is>
      </c>
      <c r="O43" s="125" t="inlineStr">
        <is>
          <t>项目过程中，优先使用村内劳动力，给群众提供就业机会，预计日均工资150元；带动土地流转、产业发展。</t>
        </is>
      </c>
      <c r="P43" s="99" t="n">
        <v>464</v>
      </c>
      <c r="Q43" s="100" t="inlineStr">
        <is>
          <t>否</t>
        </is>
      </c>
      <c r="R43" s="100" t="inlineStr">
        <is>
          <t>否</t>
        </is>
      </c>
      <c r="S43" s="100" t="inlineStr">
        <is>
          <t>否</t>
        </is>
      </c>
      <c r="T43" s="100" t="inlineStr">
        <is>
          <t>曲靖市沾益区农业农村局</t>
        </is>
      </c>
      <c r="U43" s="100" t="inlineStr">
        <is>
          <t>曲靖市沾益区炎方乡人民政府</t>
        </is>
      </c>
      <c r="V43" s="100" t="inlineStr">
        <is>
          <t>尹海涛</t>
        </is>
      </c>
      <c r="W43" s="99" t="n">
        <v>17806952721</v>
      </c>
      <c r="X43" s="100" t="inlineStr">
        <is>
          <t>是</t>
        </is>
      </c>
      <c r="Y43" s="132" t="n">
        <v>46082</v>
      </c>
      <c r="Z43" s="132" t="n">
        <v>46204</v>
      </c>
      <c r="AA43" s="117" t="n"/>
    </row>
    <row r="44" ht="293.25" customHeight="1" s="1">
      <c r="A44" s="99" t="n">
        <v>3</v>
      </c>
      <c r="B44" s="100" t="inlineStr">
        <is>
          <t>乡村建设行动</t>
        </is>
      </c>
      <c r="C44" s="100" t="inlineStr">
        <is>
          <t>人居环境整治</t>
        </is>
      </c>
      <c r="D44" s="100" t="inlineStr">
        <is>
          <t>农村污水治理</t>
        </is>
      </c>
      <c r="E44" s="100" t="inlineStr">
        <is>
          <t>炎方乡松韶村委会一组污水处理项目</t>
        </is>
      </c>
      <c r="F44" s="100" t="inlineStr">
        <is>
          <t>炎方乡</t>
        </is>
      </c>
      <c r="G44" s="100" t="inlineStr">
        <is>
          <t>松韶村一组平谭头村</t>
        </is>
      </c>
      <c r="H44" s="100" t="inlineStr">
        <is>
          <t>新建</t>
        </is>
      </c>
      <c r="I44" s="119" t="inlineStr">
        <is>
          <t>松韶村委会一组平谭头村民小组有110户435人
       采用“小三格+管网+大三格+资源化利用"工艺：
1、新建排水沟长1390米（开挖宽1米、深1米，沟底采用C15混凝土打底，厚度0.1米；240实心砖砌筑沟壁，7.5水泥砂浆抹面；沟顶板配Φ10@150双向，C25混凝土浇筑沟顶，厚度0.2米），每米220元，资金需求30.58万元；
2、排污管，铺设DN300双壁波纹排污管1420米，每米170元，需资金24.14万元；铺设DN110PVC管2400米，每米50元，需资金12万元，共需资金36.14万元；
3、新建大三格化粪池，100立方米的1座，50立方米的1座，需资金6.6万元；小三格化粪池5立方米的15座，每座1600元，需资金2.4万元；集污池0.5m*0.5m的110个，每个120元，需资金1.32万元；DN700检查井15座，每座1200元，需资金1.8万元；安装雨水箅子110个，每个70元，需资金0.77万元，共需资金12.89万元；
4、村内水塘浆砌石支砌200立方米，每立方米300元，需资金6万元；安装围栏150米，每米120元，需资金1.8万元，共需资金7.8元。
       建设项目投资估算87.41万元。</t>
        </is>
      </c>
      <c r="J44" s="99">
        <f>K44+L44+M44</f>
        <v/>
      </c>
      <c r="K44" s="115" t="n">
        <v>87.40000000000001</v>
      </c>
      <c r="L44" s="115" t="n"/>
      <c r="M44" s="99" t="n"/>
      <c r="N44" s="102" t="inlineStr">
        <is>
          <t>项目建成后，能够改善群众生产生活人居环境，提升群众生活幸福指数，增强内生动力，促进带动脱贫人口16户45人收入增长。</t>
        </is>
      </c>
      <c r="O44" s="100" t="inlineStr">
        <is>
          <t>提升人居环境</t>
        </is>
      </c>
      <c r="P44" s="99" t="n">
        <v>435</v>
      </c>
      <c r="Q44" s="100" t="inlineStr">
        <is>
          <t>否</t>
        </is>
      </c>
      <c r="R44" s="100" t="inlineStr">
        <is>
          <t>否</t>
        </is>
      </c>
      <c r="S44" s="100" t="inlineStr">
        <is>
          <t>否</t>
        </is>
      </c>
      <c r="T44" s="100" t="inlineStr">
        <is>
          <t>沾益区生态环境局</t>
        </is>
      </c>
      <c r="U44" s="100" t="inlineStr">
        <is>
          <t>炎方乡人民政府</t>
        </is>
      </c>
      <c r="V44" s="99" t="n"/>
      <c r="W44" s="99" t="n"/>
      <c r="X44" s="100" t="inlineStr">
        <is>
          <t>是</t>
        </is>
      </c>
      <c r="Y44" s="132" t="n">
        <v>46082</v>
      </c>
      <c r="Z44" s="132" t="n">
        <v>46204</v>
      </c>
      <c r="AA44" s="99" t="n"/>
    </row>
    <row r="45" ht="84" customHeight="1" s="1">
      <c r="A45" s="99" t="n">
        <v>4</v>
      </c>
      <c r="B45" s="100" t="inlineStr">
        <is>
          <t>乡村建设行动</t>
        </is>
      </c>
      <c r="C45" s="100" t="inlineStr">
        <is>
          <t>人居环境整治</t>
        </is>
      </c>
      <c r="D45" s="100" t="inlineStr">
        <is>
          <t>污水治理</t>
        </is>
      </c>
      <c r="E45" s="100" t="inlineStr">
        <is>
          <t>盘江镇芹菜沟村委会所辖三个群众小组污水处理设施</t>
        </is>
      </c>
      <c r="F45" s="100" t="inlineStr">
        <is>
          <t>盘江镇</t>
        </is>
      </c>
      <c r="G45" s="100" t="inlineStr">
        <is>
          <t>芹菜沟村委会</t>
        </is>
      </c>
      <c r="H45" s="100" t="inlineStr">
        <is>
          <t>新建</t>
        </is>
      </c>
      <c r="I45" s="102" t="inlineStr">
        <is>
          <t>芹菜沟村委会所辖三个群众小组，目前小三格建设达95%以上，大三格三组未建，一二组已建，需要铺设管道接通大小三格。项目建设后，有效解决村内污水排放问题。</t>
        </is>
      </c>
      <c r="J45" s="99">
        <f>K45+L45+M45</f>
        <v/>
      </c>
      <c r="K45" s="99" t="n">
        <v>20</v>
      </c>
      <c r="L45" s="99" t="n"/>
      <c r="M45" s="99" t="n">
        <v>0</v>
      </c>
      <c r="N45" s="102" t="inlineStr">
        <is>
          <t>项目的实施能进一步提升村内整体环境，进一步提升综合环境整治工作成效，提升群众生活幸福感。带动脱贫人口26户110人收入增长。</t>
        </is>
      </c>
      <c r="O45" s="100" t="inlineStr">
        <is>
          <t>有效改善村内基础设施，有效提升村内人居环境，促进群众经济发展。</t>
        </is>
      </c>
      <c r="P45" s="99" t="n">
        <v>260</v>
      </c>
      <c r="Q45" s="100" t="inlineStr">
        <is>
          <t>是</t>
        </is>
      </c>
      <c r="R45" s="100" t="inlineStr">
        <is>
          <t>否</t>
        </is>
      </c>
      <c r="S45" s="100" t="inlineStr">
        <is>
          <t>否</t>
        </is>
      </c>
      <c r="T45" s="100" t="inlineStr">
        <is>
          <t>区环保局</t>
        </is>
      </c>
      <c r="U45" s="100" t="inlineStr">
        <is>
          <t>曲靖市沾益区盘江镇人民政府</t>
        </is>
      </c>
      <c r="V45" s="100" t="inlineStr">
        <is>
          <t>李永林</t>
        </is>
      </c>
      <c r="W45" s="99" t="n">
        <v>15911461889</v>
      </c>
      <c r="X45" s="100" t="inlineStr">
        <is>
          <t>是</t>
        </is>
      </c>
      <c r="Y45" s="133" t="n">
        <v>46113</v>
      </c>
      <c r="Z45" s="133" t="n">
        <v>46266</v>
      </c>
      <c r="AA45" s="108" t="n"/>
    </row>
    <row r="46" ht="216" customHeight="1" s="1">
      <c r="A46" s="99" t="n">
        <v>5</v>
      </c>
      <c r="B46" s="100" t="inlineStr">
        <is>
          <t>乡村建设行动</t>
        </is>
      </c>
      <c r="C46" s="100" t="inlineStr">
        <is>
          <t>人居环境整治</t>
        </is>
      </c>
      <c r="D46" s="100" t="inlineStr">
        <is>
          <t>农村两污治理</t>
        </is>
      </c>
      <c r="E46" s="100" t="inlineStr">
        <is>
          <t>盘江镇大兴村委会缪家屯大村、缪家屯小村农村污水处理项目</t>
        </is>
      </c>
      <c r="F46" s="100" t="inlineStr">
        <is>
          <t>盘江镇</t>
        </is>
      </c>
      <c r="G46" s="100" t="inlineStr">
        <is>
          <t>大兴村</t>
        </is>
      </c>
      <c r="H46" s="100" t="inlineStr">
        <is>
          <t>新建</t>
        </is>
      </c>
      <c r="I46" s="102" t="inlineStr">
        <is>
          <t>大兴村委会缪家屯大村、缪家屯小村采取“管网+三格化粪池”工艺
1.主管网铺设：铺设300mm口径管网2000m，单价90元/m，小计18万元。
2.新建支管网系统：铺设110mm口径管网4000m，单价65元/m，小计26万元。
3.土石方开挖回填及混凝土浇筑：土石方开挖回填1920m3，单价40元/m3，小计7.68万元；沟槽路面补混凝土C25（厚20Cm）900㎡，单价60元/㎡，小计5.4万元；合计13.08万元。
4.重型沉井安装：沉井20套，900元/套，小计1.8万元。
5.污水处理终端系统：安装大三格玻璃钢预处理池40m3，小计6万元。</t>
        </is>
      </c>
      <c r="J46" s="99">
        <f>K46+L46+M46</f>
        <v/>
      </c>
      <c r="K46" s="99" t="n">
        <v>60</v>
      </c>
      <c r="L46" s="99" t="n"/>
      <c r="M46" s="99" t="n">
        <v>4.88</v>
      </c>
      <c r="N46" s="102" t="inlineStr">
        <is>
          <t>项目的实施能进一步提升荣兴村、大兴村下村、小石山村基础设施条件、村内整体环境，改善村内沟渠的环境面貌，进一步提升综合环境整治工作成效，提升群众生活幸福感。带动脱贫人口88户397人收入增长。</t>
        </is>
      </c>
      <c r="O46" s="100" t="inlineStr">
        <is>
          <t>有效改善村内基础设施，有效降低土壤、水质、空气污染。三是对荣兴村、大兴村下村、小石山村宜居生活环境进行系统性的提升改造，将使村子进一步实现休闲康养、干净整洁的美丽宜居生活环境。</t>
        </is>
      </c>
      <c r="P46" s="99" t="n">
        <v>600</v>
      </c>
      <c r="Q46" s="100" t="inlineStr">
        <is>
          <t>是</t>
        </is>
      </c>
      <c r="R46" s="100" t="inlineStr">
        <is>
          <t>否</t>
        </is>
      </c>
      <c r="S46" s="100" t="inlineStr">
        <is>
          <t>否</t>
        </is>
      </c>
      <c r="T46" s="100" t="inlineStr">
        <is>
          <t>区环保所</t>
        </is>
      </c>
      <c r="U46" s="100" t="inlineStr">
        <is>
          <t>曲靖市沾益区盘江镇人民政府</t>
        </is>
      </c>
      <c r="V46" s="100" t="inlineStr">
        <is>
          <t>李春花</t>
        </is>
      </c>
      <c r="W46" s="99" t="n">
        <v>15912001992</v>
      </c>
      <c r="X46" s="100" t="inlineStr">
        <is>
          <t>是</t>
        </is>
      </c>
      <c r="Y46" s="133" t="n">
        <v>46113</v>
      </c>
      <c r="Z46" s="133" t="n">
        <v>46266</v>
      </c>
      <c r="AA46" s="108" t="n"/>
    </row>
    <row r="47" ht="120" customHeight="1" s="1">
      <c r="A47" s="99" t="n">
        <v>6</v>
      </c>
      <c r="B47" s="100" t="inlineStr">
        <is>
          <t>乡村建设行动</t>
        </is>
      </c>
      <c r="C47" s="100" t="inlineStr">
        <is>
          <t>农村基础设施</t>
        </is>
      </c>
      <c r="D47" s="100" t="inlineStr">
        <is>
          <t>村内道路</t>
        </is>
      </c>
      <c r="E47" s="106" t="inlineStr">
        <is>
          <t>荣兴黑坝河村内道路建设项目</t>
        </is>
      </c>
      <c r="F47" s="106" t="inlineStr">
        <is>
          <t>盘江镇</t>
        </is>
      </c>
      <c r="G47" s="106" t="inlineStr">
        <is>
          <t>荣兴村委会</t>
        </is>
      </c>
      <c r="H47" s="100" t="inlineStr">
        <is>
          <t>新建</t>
        </is>
      </c>
      <c r="I47" s="102" t="inlineStr">
        <is>
          <t>荣兴土黑坝河村内道路建设项目，方便群众及务工人员出行安全，道路全长300米，宽4米，厚0.2米，能提升道路拥挤通行能力，服务群众330户1260人，提升群众、外来务工人员出行。</t>
        </is>
      </c>
      <c r="J47" s="99">
        <f>K47+L47+M47</f>
        <v/>
      </c>
      <c r="K47" s="99" t="n">
        <v>12</v>
      </c>
      <c r="L47" s="99" t="n"/>
      <c r="M47" s="99" t="n">
        <v>1</v>
      </c>
      <c r="N47" s="102" t="inlineStr">
        <is>
          <t>项目的实施方便群众出行，打通群众致富通道，进一步提升综合环境整治工作成效，提升群众生活幸福感。带动脱贫人口88户397人收入增长。</t>
        </is>
      </c>
      <c r="O47" s="102" t="inlineStr">
        <is>
          <t>项目的实施方便群众出行，打通群众致富通道，进一步提升综合环境整治工作成效，提升群众生活幸福感。</t>
        </is>
      </c>
      <c r="P47" s="99" t="n">
        <v>320</v>
      </c>
      <c r="Q47" s="100" t="inlineStr">
        <is>
          <t>否</t>
        </is>
      </c>
      <c r="R47" s="100" t="inlineStr">
        <is>
          <t>否</t>
        </is>
      </c>
      <c r="S47" s="100" t="inlineStr">
        <is>
          <t>是</t>
        </is>
      </c>
      <c r="T47" s="100" t="inlineStr">
        <is>
          <t>区交通局</t>
        </is>
      </c>
      <c r="U47" s="100" t="inlineStr">
        <is>
          <t>曲靖市沾益区盘江镇人民政府</t>
        </is>
      </c>
      <c r="V47" s="100" t="inlineStr">
        <is>
          <t>王博</t>
        </is>
      </c>
      <c r="W47" s="99" t="n">
        <v>18182978250</v>
      </c>
      <c r="X47" s="100" t="inlineStr">
        <is>
          <t>是</t>
        </is>
      </c>
      <c r="Y47" s="133" t="n">
        <v>46113</v>
      </c>
      <c r="Z47" s="133" t="n">
        <v>46266</v>
      </c>
      <c r="AA47" s="108" t="n"/>
    </row>
    <row r="48" ht="372.75" customHeight="1" s="1">
      <c r="A48" s="99" t="n">
        <v>7</v>
      </c>
      <c r="B48" s="100" t="inlineStr">
        <is>
          <t>乡村建设行动</t>
        </is>
      </c>
      <c r="C48" s="100" t="inlineStr">
        <is>
          <t>农村基础设施（含产业配套基础设施）</t>
        </is>
      </c>
      <c r="D48" s="100" t="inlineStr">
        <is>
          <t>农村道路建设</t>
        </is>
      </c>
      <c r="E48" s="100" t="inlineStr">
        <is>
          <t>凤来社区水台子农村人居环境改善项目</t>
        </is>
      </c>
      <c r="F48" s="100" t="inlineStr">
        <is>
          <t>龙华
街道</t>
        </is>
      </c>
      <c r="G48" s="100" t="inlineStr">
        <is>
          <t>凤来
社区</t>
        </is>
      </c>
      <c r="H48" s="100" t="inlineStr">
        <is>
          <t>新建</t>
        </is>
      </c>
      <c r="I48" s="119" t="inlineStr">
        <is>
          <t>水台子村有151户，535人，贫困户2户8人，低保户6户13人，残疾人11人，雨季天村内道路泥泞难于出行，交通不便。村内道路均无照明设施，村民夜间出行安全隐患大，急需硬化村内道路和安装道路照明设施。水台子道路硬化和安装照明设施共计需要资金53.292万元，具体情况如下：
        一、需安装47盏太阳能路灯，单价1800元/盏，需资金8.46万元，具体建设内容为：
       莫家路口至高速公路桥洞4盏、丁小赖家至丁自贵家1盏、丁利祥家至丁关富家4盏、高速公路桥洞至水台子公房5盏、丁学聪家至丁利波家1盏、丁文红家至丁自有家7盏、丁自赞家至鲁凤林家8盏、丁文德家至丁自刚家1盏、钱双全家至丁自明家3盏、李琼凤家至丁建桥家3盏、丁二东家至丁茶娥家3盏、丁学林家至丁茂才家2盏、丁林虎家至丁希林家5盏。
        二、硬化村内5条道路，长934m，宽平均4.0m，厚0.25m，934m³，C25混凝土路面，480元/m³,需资金44.832万元，具体建设内容为：
        1.曲胜高速公路沿线西侧水台子村内道路，全长400m，均宽4m，高0.25m，使用C25混凝土；
        2.曲胜高速公路沿线东侧水台子村内道路，全长250m，均宽4m，高0.25m，使用C25混凝土；
       3.居民丁自艳户至丁学聪户村内道路，全长44m，均宽4m，高0.25m，使用C25混凝土；
       4.居民丁林春户至王龙五户村内道路，全长120m，均宽4m，高0.25m，使用C25混凝土；
       5.居民丁文党户至丁林祥户村内道路，全长120m，均宽4m，高0.25m，使用C25混凝土；</t>
        </is>
      </c>
      <c r="J48" s="99">
        <f>K48+L48+M48</f>
        <v/>
      </c>
      <c r="K48" s="99" t="n"/>
      <c r="L48" s="99" t="n">
        <v>50</v>
      </c>
      <c r="M48" s="99" t="n">
        <v>3.292</v>
      </c>
      <c r="N48" s="102" t="inlineStr">
        <is>
          <t>有效解决水台子居民151户535人“行路难”及夜间出行安全隐患等问题，有效推进农村人居环境整治工作，促进经济发展，提升群众满意度和幸福感，巩固拓展脱贫攻坚成效，为乡村振兴打下坚实基础。</t>
        </is>
      </c>
      <c r="O48" s="102" t="inlineStr">
        <is>
          <t>提升道路基础设施建设，方便群众生产生活，提高生产效率和群众幸福指数。</t>
        </is>
      </c>
      <c r="P48" s="99" t="inlineStr">
        <is>
          <t>151户535人
受益</t>
        </is>
      </c>
      <c r="Q48" s="100" t="inlineStr">
        <is>
          <t>否</t>
        </is>
      </c>
      <c r="R48" s="100" t="inlineStr">
        <is>
          <t>否</t>
        </is>
      </c>
      <c r="S48" s="100" t="inlineStr">
        <is>
          <t>否</t>
        </is>
      </c>
      <c r="T48" s="100" t="inlineStr">
        <is>
          <t>沾益区农业农村局</t>
        </is>
      </c>
      <c r="U48" s="100" t="inlineStr">
        <is>
          <t>龙华街道凤来社区</t>
        </is>
      </c>
      <c r="V48" s="100" t="inlineStr">
        <is>
          <t>张丽娟</t>
        </is>
      </c>
      <c r="W48" s="99" t="n">
        <v>15388753388</v>
      </c>
      <c r="X48" s="100" t="inlineStr">
        <is>
          <t>是</t>
        </is>
      </c>
      <c r="Y48" s="132" t="n">
        <v>46082</v>
      </c>
      <c r="Z48" s="132" t="n">
        <v>46327</v>
      </c>
      <c r="AA48" s="108" t="n"/>
    </row>
    <row r="49" ht="60" customHeight="1" s="1">
      <c r="A49" s="99" t="n">
        <v>8</v>
      </c>
      <c r="B49" s="100" t="inlineStr">
        <is>
          <t>乡村建设行动</t>
        </is>
      </c>
      <c r="C49" s="100" t="inlineStr">
        <is>
          <t>农村基础设施</t>
        </is>
      </c>
      <c r="D49" s="100" t="inlineStr">
        <is>
          <t>农村道路硬化建设</t>
        </is>
      </c>
      <c r="E49" s="100" t="inlineStr">
        <is>
          <t>龙华街道清河社区高家寺居民小组农村人居环境改善项目</t>
        </is>
      </c>
      <c r="F49" s="100" t="inlineStr">
        <is>
          <t>龙华街道</t>
        </is>
      </c>
      <c r="G49" s="100" t="inlineStr">
        <is>
          <t>清河高家寺</t>
        </is>
      </c>
      <c r="H49" s="100" t="inlineStr">
        <is>
          <t>新建</t>
        </is>
      </c>
      <c r="I49" s="102" t="inlineStr">
        <is>
          <t>高家寺上村至打坝河道路硬化工程：长1480米宽4米，厚0.25米；毛石支砌路边挡墙350米。整个项目预计投资64.7万元、其中申请衔接资金63万元、社区自筹1.7万元。</t>
        </is>
      </c>
      <c r="J49" s="99">
        <f>K49+L49+M49</f>
        <v/>
      </c>
      <c r="K49" s="99" t="n">
        <v>63</v>
      </c>
      <c r="L49" s="99" t="n"/>
      <c r="M49" s="99" t="n">
        <v>1.7</v>
      </c>
      <c r="N49" s="102" t="inlineStr">
        <is>
          <t>通过项目实施后保障群众生产生活及接送孩子读书的出行安全，并避免道路坑洼不平带来的安全隐患，方便226户1063人的出行。</t>
        </is>
      </c>
      <c r="O49" s="108" t="n"/>
      <c r="P49" s="99" t="inlineStr">
        <is>
          <t>226户1063人</t>
        </is>
      </c>
      <c r="Q49" s="100" t="inlineStr">
        <is>
          <t>否</t>
        </is>
      </c>
      <c r="R49" s="100" t="inlineStr">
        <is>
          <t>否</t>
        </is>
      </c>
      <c r="S49" s="100" t="inlineStr">
        <is>
          <t>否</t>
        </is>
      </c>
      <c r="T49" s="100" t="inlineStr">
        <is>
          <t>沾益区农业农村局</t>
        </is>
      </c>
      <c r="U49" s="100" t="inlineStr">
        <is>
          <t>龙华街道清河社区</t>
        </is>
      </c>
      <c r="V49" s="100" t="inlineStr">
        <is>
          <t>保林坤</t>
        </is>
      </c>
      <c r="W49" s="99" t="n">
        <v>15887467668</v>
      </c>
      <c r="X49" s="100" t="inlineStr">
        <is>
          <t>是</t>
        </is>
      </c>
      <c r="Y49" s="133" t="n">
        <v>46113</v>
      </c>
      <c r="Z49" s="133" t="n">
        <v>46266</v>
      </c>
      <c r="AA49" s="108" t="n"/>
    </row>
    <row r="50" ht="140.25" customHeight="1" s="1">
      <c r="A50" s="99" t="n">
        <v>9</v>
      </c>
      <c r="B50" s="100" t="inlineStr">
        <is>
          <t>乡村建设行动</t>
        </is>
      </c>
      <c r="C50" s="100" t="inlineStr">
        <is>
          <t>道路硬化
山洪沟治理</t>
        </is>
      </c>
      <c r="D50" s="100" t="inlineStr">
        <is>
          <t>产业发展</t>
        </is>
      </c>
      <c r="E50" s="100" t="inlineStr">
        <is>
          <t>新龙社区金角寺乡村振兴产业配套基础设施项目</t>
        </is>
      </c>
      <c r="F50" s="100" t="inlineStr">
        <is>
          <t>龙华街道</t>
        </is>
      </c>
      <c r="G50" s="100" t="inlineStr">
        <is>
          <t>新龙社区</t>
        </is>
      </c>
      <c r="H50" s="100" t="inlineStr">
        <is>
          <t>新建</t>
        </is>
      </c>
      <c r="I50" s="108" t="inlineStr">
        <is>
          <t>1.入园机耕道路硬化改造2000m，宽3.5m，厚25cm，需资金78.75万元（C30混凝土350/m³，需61.25万元；人工费25元/㎡，需17.5万元）。
2.村内道路改造提升1500m，宽2m，厚20cm，需资金37.05万元（C25混凝土350元/m³，需21万元；人工费25元/㎡，需7.5万元；机械费8.55万）。
3.北干渠金角寺段山洪沟治理2km，三面光，需资金84.2万元（砂浆支砌边墙，220元/m³，2000*（0.6+0.4）/2*1.5*2*220需66万元；C25混凝土打底，320元/m³，2000*1*0.2*320需12.8万元；开挖土方15元/m³，2000*1.5*1.2*15需5.4万元。）</t>
        </is>
      </c>
      <c r="J50" s="99">
        <f>K50+L50+M50</f>
        <v/>
      </c>
      <c r="K50" s="99" t="n">
        <v>101</v>
      </c>
      <c r="L50" s="99" t="n"/>
      <c r="M50" s="99" t="n"/>
      <c r="N50" s="100" t="inlineStr">
        <is>
          <t>通过完善基础设施，依托金角寺自然环境、历史底蕴、草莓种植产业等与社会第三方合作共同打造新龙社区金角寺乡村振兴项目，盘活金角寺居民小组群众闲置房屋开发餐、娱、游、文创为一体的综合文旅项目，带动草莓产业向精、特、优方向发展，全面提升农业附加值，带动脱贫人口27户103人通过务农、务工、就业、创业等方式增收致富。</t>
        </is>
      </c>
      <c r="O50" s="100" t="inlineStr">
        <is>
          <t>入股分红、土地流转、带动务工就业等</t>
        </is>
      </c>
      <c r="P50" s="99" t="n">
        <v>217</v>
      </c>
      <c r="Q50" s="100" t="inlineStr">
        <is>
          <t>否</t>
        </is>
      </c>
      <c r="R50" s="100" t="inlineStr">
        <is>
          <t>否</t>
        </is>
      </c>
      <c r="S50" s="100" t="inlineStr">
        <is>
          <t>是</t>
        </is>
      </c>
      <c r="T50" s="100" t="inlineStr">
        <is>
          <t>曲靖市沾益区民族宗教事务局</t>
        </is>
      </c>
      <c r="U50" s="100" t="inlineStr">
        <is>
          <t>曲靖市沾益区龙华街道</t>
        </is>
      </c>
      <c r="V50" s="100" t="inlineStr">
        <is>
          <t>吴博</t>
        </is>
      </c>
      <c r="W50" s="99" t="n">
        <v>15108689778</v>
      </c>
      <c r="X50" s="100" t="inlineStr">
        <is>
          <t>是</t>
        </is>
      </c>
      <c r="Y50" s="132" t="n">
        <v>46113</v>
      </c>
      <c r="Z50" s="132" t="n">
        <v>46266</v>
      </c>
      <c r="AA50" s="99" t="n"/>
    </row>
    <row r="51" ht="61.5" customHeight="1" s="1">
      <c r="A51" s="99" t="n">
        <v>10</v>
      </c>
      <c r="B51" s="100" t="inlineStr">
        <is>
          <t>乡村建设行动</t>
        </is>
      </c>
      <c r="C51" s="100" t="inlineStr">
        <is>
          <t>农村基础设施</t>
        </is>
      </c>
      <c r="D51" s="100" t="inlineStr">
        <is>
          <t>农村道路建设</t>
        </is>
      </c>
      <c r="E51" s="100" t="inlineStr">
        <is>
          <t>菱角乡棚云村委会横大路农村人居环境改善项目</t>
        </is>
      </c>
      <c r="F51" s="100" t="inlineStr">
        <is>
          <t>菱角乡</t>
        </is>
      </c>
      <c r="G51" s="100" t="inlineStr">
        <is>
          <t>棚云村委会</t>
        </is>
      </c>
      <c r="H51" s="666" t="inlineStr">
        <is>
          <t>新建</t>
        </is>
      </c>
      <c r="I51" s="102" t="inlineStr">
        <is>
          <t>在横大路村原来村内道路上硬化道路长3km，均宽3m，厚0.2m，共1800m³，商混C30，单价500元/m³，需资金90万元。</t>
        </is>
      </c>
      <c r="J51" s="99">
        <f>K51+L51+M51</f>
        <v/>
      </c>
      <c r="K51" s="99" t="n">
        <v>90</v>
      </c>
      <c r="L51" s="672" t="n"/>
      <c r="M51" s="99" t="n"/>
      <c r="N51" s="123" t="inlineStr">
        <is>
          <t>有效解决横大路村周边群众69户279人“行路难”问题，有效推进农村人居环境整治工作，促进经济发展，提升群众满意度和幸福感，巩固拓展脱贫攻坚成效，为乡村振兴打下坚实基础。</t>
        </is>
      </c>
      <c r="O51" s="99" t="n"/>
      <c r="P51" s="99" t="inlineStr">
        <is>
          <t>69户279人其中贫困户11户41人</t>
        </is>
      </c>
      <c r="Q51" s="100" t="inlineStr">
        <is>
          <t>是</t>
        </is>
      </c>
      <c r="R51" s="100" t="inlineStr">
        <is>
          <t>否</t>
        </is>
      </c>
      <c r="S51" s="100" t="inlineStr">
        <is>
          <t>否</t>
        </is>
      </c>
      <c r="T51" s="100" t="inlineStr">
        <is>
          <t>沾益区农业农村局</t>
        </is>
      </c>
      <c r="U51" s="100" t="inlineStr">
        <is>
          <t>棚云村委会</t>
        </is>
      </c>
      <c r="V51" s="100" t="inlineStr">
        <is>
          <t>陈建春</t>
        </is>
      </c>
      <c r="W51" s="99" t="n">
        <v>13988999103</v>
      </c>
      <c r="X51" s="100" t="inlineStr">
        <is>
          <t>是</t>
        </is>
      </c>
      <c r="Y51" s="99" t="inlineStr">
        <is>
          <t>2026年</t>
        </is>
      </c>
      <c r="Z51" s="99" t="inlineStr">
        <is>
          <t>2026年</t>
        </is>
      </c>
      <c r="AA51" s="100" t="inlineStr">
        <is>
          <t>此项目不涉及耕地</t>
        </is>
      </c>
    </row>
    <row r="52" ht="61.5" customHeight="1" s="1">
      <c r="A52" s="99" t="n">
        <v>11</v>
      </c>
      <c r="B52" s="100" t="inlineStr">
        <is>
          <t>乡村建设行动</t>
        </is>
      </c>
      <c r="C52" s="100" t="inlineStr">
        <is>
          <t>农村基础设施</t>
        </is>
      </c>
      <c r="D52" s="100" t="inlineStr">
        <is>
          <t>农村道路建设</t>
        </is>
      </c>
      <c r="E52" s="100" t="inlineStr">
        <is>
          <t>菱角乡旧屋鲁村委会二、三组农村人居环境改善项目</t>
        </is>
      </c>
      <c r="F52" s="100" t="inlineStr">
        <is>
          <t>菱角乡</t>
        </is>
      </c>
      <c r="G52" s="100" t="inlineStr">
        <is>
          <t>旧屋鲁村委会</t>
        </is>
      </c>
      <c r="H52" s="666" t="inlineStr">
        <is>
          <t>新建</t>
        </is>
      </c>
      <c r="I52" s="102" t="inlineStr">
        <is>
          <t>在旧屋鲁二、三村原来村内道路上硬化道路长1.5km，均宽4.5m，厚0.2m，共1350m³，商混C30，单价470元/m³，需资金63.45万元。</t>
        </is>
      </c>
      <c r="J52" s="99">
        <f>K52+L52+M52</f>
        <v/>
      </c>
      <c r="K52" s="99" t="n">
        <v>60</v>
      </c>
      <c r="L52" s="672" t="n"/>
      <c r="M52" s="99" t="n">
        <v>3.45</v>
      </c>
      <c r="N52" s="123" t="inlineStr">
        <is>
          <t>有效解决旧屋鲁二、三村周边群众210户840人“行路难”问题，有效推进农村人居环境整治工作，促进经济发展，提升群众满意度和幸福感，巩固拓展脱贫攻坚成效，为乡村振兴打下坚实基础。</t>
        </is>
      </c>
      <c r="O52" s="99" t="n"/>
      <c r="P52" s="99" t="inlineStr">
        <is>
          <t>210户840人其中三类监测人员11户39人</t>
        </is>
      </c>
      <c r="Q52" s="100" t="inlineStr">
        <is>
          <t>是</t>
        </is>
      </c>
      <c r="R52" s="100" t="inlineStr">
        <is>
          <t>否</t>
        </is>
      </c>
      <c r="S52" s="100" t="inlineStr">
        <is>
          <t>否</t>
        </is>
      </c>
      <c r="T52" s="100" t="inlineStr">
        <is>
          <t>沾益区农业农村局</t>
        </is>
      </c>
      <c r="U52" s="100" t="inlineStr">
        <is>
          <t>旧屋鲁村委会</t>
        </is>
      </c>
      <c r="V52" s="100" t="inlineStr">
        <is>
          <t>桂俊飞</t>
        </is>
      </c>
      <c r="W52" s="99" t="n">
        <v>13769899099</v>
      </c>
      <c r="X52" s="100" t="inlineStr">
        <is>
          <t>是</t>
        </is>
      </c>
      <c r="Y52" s="99" t="inlineStr">
        <is>
          <t>2026年</t>
        </is>
      </c>
      <c r="Z52" s="99" t="inlineStr">
        <is>
          <t>2026年</t>
        </is>
      </c>
      <c r="AA52" s="100" t="inlineStr">
        <is>
          <t>此项目不涉及耕地</t>
        </is>
      </c>
    </row>
    <row r="53" ht="61.5" customHeight="1" s="1">
      <c r="A53" s="99" t="n">
        <v>12</v>
      </c>
      <c r="B53" s="100" t="inlineStr">
        <is>
          <t>乡村建设行动</t>
        </is>
      </c>
      <c r="C53" s="100" t="inlineStr">
        <is>
          <t>农村基础设施</t>
        </is>
      </c>
      <c r="D53" s="100" t="inlineStr">
        <is>
          <t>农村道路建设</t>
        </is>
      </c>
      <c r="E53" s="100" t="inlineStr">
        <is>
          <t>菱角乡白沙坡村委会下排坡农村人居环境改善项目</t>
        </is>
      </c>
      <c r="F53" s="100" t="inlineStr">
        <is>
          <t>菱角乡</t>
        </is>
      </c>
      <c r="G53" s="100" t="inlineStr">
        <is>
          <t>白沙坡村委会</t>
        </is>
      </c>
      <c r="H53" s="100" t="inlineStr">
        <is>
          <t>新建</t>
        </is>
      </c>
      <c r="I53" s="102" t="inlineStr">
        <is>
          <t>硬化支干道1条总长800m，宽3.5m，厚0.2m，共560m³，商混C30，单价330元/m³，需资金18.48万元。</t>
        </is>
      </c>
      <c r="J53" s="99">
        <f>K53+L53+M53</f>
        <v/>
      </c>
      <c r="K53" s="99" t="n">
        <v>18</v>
      </c>
      <c r="L53" s="99" t="n"/>
      <c r="M53" s="99" t="n">
        <v>0.48</v>
      </c>
      <c r="N53" s="102" t="inlineStr">
        <is>
          <t>有效解决下排坡村群众73户346人“行路难”问题，有效推进农村人居环境整治工作，促进经济发展，提升群众满意度和幸福感，巩固拓展脱贫攻坚成效，为乡村振兴打下坚实基础。</t>
        </is>
      </c>
      <c r="O53" s="108" t="n"/>
      <c r="P53" s="99" t="inlineStr">
        <is>
          <t>73户346人</t>
        </is>
      </c>
      <c r="Q53" s="100" t="inlineStr">
        <is>
          <t>是</t>
        </is>
      </c>
      <c r="R53" s="100" t="inlineStr">
        <is>
          <t>否</t>
        </is>
      </c>
      <c r="S53" s="100" t="inlineStr">
        <is>
          <t>否</t>
        </is>
      </c>
      <c r="T53" s="100" t="inlineStr">
        <is>
          <t>沾益区农业农村局</t>
        </is>
      </c>
      <c r="U53" s="100" t="inlineStr">
        <is>
          <t>白沙坡村委会</t>
        </is>
      </c>
      <c r="V53" s="100" t="inlineStr">
        <is>
          <t>王光辉</t>
        </is>
      </c>
      <c r="W53" s="99" t="n">
        <v>13769880441</v>
      </c>
      <c r="X53" s="100" t="inlineStr">
        <is>
          <t>是</t>
        </is>
      </c>
      <c r="Y53" s="99" t="inlineStr">
        <is>
          <t>2026年</t>
        </is>
      </c>
      <c r="Z53" s="99" t="inlineStr">
        <is>
          <t>2026年</t>
        </is>
      </c>
      <c r="AA53" s="100" t="inlineStr">
        <is>
          <t>此项目不涉及耕地</t>
        </is>
      </c>
    </row>
    <row r="54" ht="61.5" customHeight="1" s="1">
      <c r="A54" s="99" t="n">
        <v>13</v>
      </c>
      <c r="B54" s="100" t="inlineStr">
        <is>
          <t>乡村建设行动</t>
        </is>
      </c>
      <c r="C54" s="100" t="inlineStr">
        <is>
          <t>农村基础设施</t>
        </is>
      </c>
      <c r="D54" s="100" t="inlineStr">
        <is>
          <t>农村道路建设</t>
        </is>
      </c>
      <c r="E54" s="100" t="inlineStr">
        <is>
          <t>菱角乡白沙坡村委会上排坡农村人居环境改善项目</t>
        </is>
      </c>
      <c r="F54" s="100" t="inlineStr">
        <is>
          <t>菱角乡</t>
        </is>
      </c>
      <c r="G54" s="100" t="inlineStr">
        <is>
          <t>白沙坡村委会</t>
        </is>
      </c>
      <c r="H54" s="100" t="inlineStr">
        <is>
          <t>新建</t>
        </is>
      </c>
      <c r="I54" s="102" t="inlineStr">
        <is>
          <t>硬化支干道1条总长1200m，宽3.5m，厚0.2m，共840m³，商混C30，单价330元/m³，需资金27.72万元。</t>
        </is>
      </c>
      <c r="J54" s="99">
        <f>K54+L54+M54</f>
        <v/>
      </c>
      <c r="K54" s="99" t="n">
        <v>27</v>
      </c>
      <c r="L54" s="99" t="n"/>
      <c r="M54" s="99" t="n">
        <v>0.72</v>
      </c>
      <c r="N54" s="102" t="inlineStr">
        <is>
          <t>有效解决上排坡村周边群众77户324人“行路难”问题，有效推进农村人居环境整治工作，促进经济发展，提升群众满意度和幸福感，巩固拓展脱贫攻坚成效，为乡村振兴打下坚实基础。</t>
        </is>
      </c>
      <c r="O54" s="108" t="n"/>
      <c r="P54" s="99" t="inlineStr">
        <is>
          <t>77户324人</t>
        </is>
      </c>
      <c r="Q54" s="100" t="inlineStr">
        <is>
          <t>是</t>
        </is>
      </c>
      <c r="R54" s="100" t="inlineStr">
        <is>
          <t>否</t>
        </is>
      </c>
      <c r="S54" s="100" t="inlineStr">
        <is>
          <t>否</t>
        </is>
      </c>
      <c r="T54" s="100" t="inlineStr">
        <is>
          <t>沾益区农业农村局</t>
        </is>
      </c>
      <c r="U54" s="100" t="inlineStr">
        <is>
          <t>白沙坡村委会</t>
        </is>
      </c>
      <c r="V54" s="100" t="inlineStr">
        <is>
          <t>王光辉</t>
        </is>
      </c>
      <c r="W54" s="99" t="n">
        <v>13769880441</v>
      </c>
      <c r="X54" s="100" t="inlineStr">
        <is>
          <t>是</t>
        </is>
      </c>
      <c r="Y54" s="99" t="inlineStr">
        <is>
          <t>2026年</t>
        </is>
      </c>
      <c r="Z54" s="99" t="inlineStr">
        <is>
          <t>2026年</t>
        </is>
      </c>
      <c r="AA54" s="100" t="inlineStr">
        <is>
          <t>此项目不涉及耕地</t>
        </is>
      </c>
    </row>
    <row r="55" ht="140.25" customHeight="1" s="1">
      <c r="A55" s="99" t="n">
        <v>14</v>
      </c>
      <c r="B55" s="100" t="inlineStr">
        <is>
          <t>乡村建设行动</t>
        </is>
      </c>
      <c r="C55" s="100" t="inlineStr">
        <is>
          <t>农村基础设施</t>
        </is>
      </c>
      <c r="D55" s="100" t="inlineStr">
        <is>
          <t>农村两污治理建设</t>
        </is>
      </c>
      <c r="E55" s="100" t="inlineStr">
        <is>
          <t>块所村委会洗卡邑农村人居环境改善项目</t>
        </is>
      </c>
      <c r="F55" s="100" t="inlineStr">
        <is>
          <t>菱角乡</t>
        </is>
      </c>
      <c r="G55" s="100" t="inlineStr">
        <is>
          <t>块所村委会</t>
        </is>
      </c>
      <c r="H55" s="100" t="inlineStr">
        <is>
          <t>新建</t>
        </is>
      </c>
      <c r="I55" s="102" t="inlineStr">
        <is>
          <t>一.小三格化粪池：2.5立方米110套，预计投资24.75万元；
二.排污主管;1300米采用DN500砼管，预计投资27.3万元；
三.排污支管：2000米采用DN200砼管，预计投资26万元；
四.生化池：2套采用50立方米玻璃钢生化池，预计投资9万元；
五.砼路面恢复:切割、开挖、回填、浇筑3500平方米，预计投资50万元。
合计：137.05万元。</t>
        </is>
      </c>
      <c r="J55" s="99">
        <f>K55+L55+M55</f>
        <v/>
      </c>
      <c r="K55" s="99" t="n">
        <v>137</v>
      </c>
      <c r="L55" s="99" t="n"/>
      <c r="M55" s="99" t="n">
        <v>0.05</v>
      </c>
      <c r="N55" s="102" t="inlineStr">
        <is>
          <t>有效解决洗卡邑村民小组136户490人人畜排污困难问题推进农村人居环境整治工作，促进经济发展，提升群众满意度和幸福感，巩固拓展脱贫攻坚成效，为乡村振兴打下坚实基础。</t>
        </is>
      </c>
      <c r="O55" s="108" t="n"/>
      <c r="P55" s="99" t="inlineStr">
        <is>
          <t>136户416人</t>
        </is>
      </c>
      <c r="Q55" s="100" t="inlineStr">
        <is>
          <t>是</t>
        </is>
      </c>
      <c r="R55" s="100" t="inlineStr">
        <is>
          <t>否</t>
        </is>
      </c>
      <c r="S55" s="100" t="inlineStr">
        <is>
          <t>是</t>
        </is>
      </c>
      <c r="T55" s="100" t="inlineStr">
        <is>
          <t>沾益区农业农村局</t>
        </is>
      </c>
      <c r="U55" s="100" t="inlineStr">
        <is>
          <t>块所村委会</t>
        </is>
      </c>
      <c r="V55" s="100" t="inlineStr">
        <is>
          <t>袁国定</t>
        </is>
      </c>
      <c r="W55" s="99" t="n">
        <v>13908749990</v>
      </c>
      <c r="X55" s="100" t="inlineStr">
        <is>
          <t>是</t>
        </is>
      </c>
      <c r="Y55" s="99" t="inlineStr">
        <is>
          <t>2026年</t>
        </is>
      </c>
      <c r="Z55" s="99" t="inlineStr">
        <is>
          <t>2026年</t>
        </is>
      </c>
      <c r="AA55" s="100" t="inlineStr">
        <is>
          <t>此项目不涉及耕地</t>
        </is>
      </c>
    </row>
    <row r="56" ht="75" customHeight="1" s="1">
      <c r="A56" s="99" t="n">
        <v>15</v>
      </c>
      <c r="B56" s="100" t="inlineStr">
        <is>
          <t>乡村建设行动</t>
        </is>
      </c>
      <c r="C56" s="100" t="inlineStr">
        <is>
          <t>农村基础设施</t>
        </is>
      </c>
      <c r="D56" s="100" t="inlineStr">
        <is>
          <t>农村道路建设</t>
        </is>
      </c>
      <c r="E56" s="100" t="inlineStr">
        <is>
          <t>新排社区第二居民小组道路硬化</t>
        </is>
      </c>
      <c r="F56" s="100" t="inlineStr">
        <is>
          <t>花山街道</t>
        </is>
      </c>
      <c r="G56" s="100" t="inlineStr">
        <is>
          <t>新排社区</t>
        </is>
      </c>
      <c r="H56" s="100" t="inlineStr">
        <is>
          <t>新建</t>
        </is>
      </c>
      <c r="I56" s="114" t="inlineStr">
        <is>
          <t>新排社区第二居民小组320国道至魏朝国户道路硬化：场地平整，素土夯实，铺设级配石垫层150mm：长560m，平均宽4m，C30混凝土面层厚度250mm，道路面积2240㎡，需级配石336m³；混凝土方量560m³，综合单价95元/㎡，需投入资金21.28万元。</t>
        </is>
      </c>
      <c r="J56" s="99">
        <f>K56+L56+M56</f>
        <v/>
      </c>
      <c r="K56" s="99" t="n">
        <v>21.28</v>
      </c>
      <c r="L56" s="99" t="n"/>
      <c r="M56" s="99" t="n"/>
      <c r="N56" s="102" t="inlineStr">
        <is>
          <t>通过道路硬化，提升人居环境，方便群众出行。项目建成后产权归花山街道新排社区。方便辖区内农户773户（其中脱贫户35户，“三类监测对象”2户）出行。</t>
        </is>
      </c>
      <c r="O56" s="99" t="n"/>
      <c r="P56" s="99" t="n">
        <v>3373</v>
      </c>
      <c r="Q56" s="100" t="inlineStr">
        <is>
          <t>否</t>
        </is>
      </c>
      <c r="R56" s="100" t="inlineStr">
        <is>
          <t>否</t>
        </is>
      </c>
      <c r="S56" s="100" t="inlineStr">
        <is>
          <t>否</t>
        </is>
      </c>
      <c r="T56" s="100" t="inlineStr">
        <is>
          <t>交通局</t>
        </is>
      </c>
      <c r="U56" s="100" t="inlineStr">
        <is>
          <t>花山街道办事处</t>
        </is>
      </c>
      <c r="V56" s="100" t="inlineStr">
        <is>
          <t>堵正祥</t>
        </is>
      </c>
      <c r="W56" s="115" t="n">
        <v>3068057</v>
      </c>
      <c r="X56" s="126" t="inlineStr">
        <is>
          <t>是</t>
        </is>
      </c>
      <c r="Y56" s="118" t="n">
        <v>2026.04</v>
      </c>
      <c r="Z56" s="118" t="n">
        <v>2026.09</v>
      </c>
      <c r="AA56" s="99" t="n"/>
    </row>
    <row r="57" ht="63" customHeight="1" s="1">
      <c r="A57" s="99" t="n">
        <v>16</v>
      </c>
      <c r="B57" s="100" t="inlineStr">
        <is>
          <t>乡村建设行动</t>
        </is>
      </c>
      <c r="C57" s="100" t="inlineStr">
        <is>
          <t>农村基础设施</t>
        </is>
      </c>
      <c r="D57" s="100" t="inlineStr">
        <is>
          <t>农村道路建设</t>
        </is>
      </c>
      <c r="E57" s="100" t="inlineStr">
        <is>
          <t>新排社区平河口320国道至曲胜高速公路道路维修</t>
        </is>
      </c>
      <c r="F57" s="100" t="inlineStr">
        <is>
          <t>花山街道</t>
        </is>
      </c>
      <c r="G57" s="100" t="inlineStr">
        <is>
          <t>新排社区</t>
        </is>
      </c>
      <c r="H57" s="100" t="inlineStr">
        <is>
          <t>修建</t>
        </is>
      </c>
      <c r="I57" s="114" t="inlineStr">
        <is>
          <t>新排社区平河口320国道至曲胜高速公路道路维修：长230m，宽6m，原道路路面泥土、杂草、积水清理，路面找平，铺设沥青混合料面层后7㎝；总面积1380㎡，单价85元/㎡，需投入资金11.73万元。</t>
        </is>
      </c>
      <c r="J57" s="99">
        <f>K57+L57+M57</f>
        <v/>
      </c>
      <c r="K57" s="99" t="n">
        <v>11.73</v>
      </c>
      <c r="L57" s="99" t="n"/>
      <c r="M57" s="99" t="n"/>
      <c r="N57" s="102" t="inlineStr">
        <is>
          <t>通过道路硬化，提升人居环境，方便群众出行。项目建成后产权归花山街道新排社区。方便辖区内农户773户（其中脱贫户35户，“三类监测对象”2户）出行。</t>
        </is>
      </c>
      <c r="O57" s="99" t="n"/>
      <c r="P57" s="99" t="n">
        <v>3373</v>
      </c>
      <c r="Q57" s="100" t="inlineStr">
        <is>
          <t>否</t>
        </is>
      </c>
      <c r="R57" s="100" t="inlineStr">
        <is>
          <t>否</t>
        </is>
      </c>
      <c r="S57" s="100" t="inlineStr">
        <is>
          <t>否</t>
        </is>
      </c>
      <c r="T57" s="100" t="inlineStr">
        <is>
          <t>交通局</t>
        </is>
      </c>
      <c r="U57" s="100" t="inlineStr">
        <is>
          <t>花山街道办事处</t>
        </is>
      </c>
      <c r="V57" s="100" t="inlineStr">
        <is>
          <t>堵正祥</t>
        </is>
      </c>
      <c r="W57" s="115" t="n">
        <v>3068057</v>
      </c>
      <c r="X57" s="126" t="inlineStr">
        <is>
          <t>是</t>
        </is>
      </c>
      <c r="Y57" s="118" t="n">
        <v>2026.04</v>
      </c>
      <c r="Z57" s="118" t="n">
        <v>2026.09</v>
      </c>
      <c r="AA57" s="99" t="n"/>
    </row>
    <row r="58" ht="73.5" customHeight="1" s="1">
      <c r="A58" s="99" t="n">
        <v>17</v>
      </c>
      <c r="B58" s="100" t="inlineStr">
        <is>
          <t>乡村建设行动</t>
        </is>
      </c>
      <c r="C58" s="100" t="inlineStr">
        <is>
          <t>农村基础设施</t>
        </is>
      </c>
      <c r="D58" s="100" t="inlineStr">
        <is>
          <t>农村道路建设</t>
        </is>
      </c>
      <c r="E58" s="100" t="inlineStr">
        <is>
          <t>上厂沟农村人居环境改善项目</t>
        </is>
      </c>
      <c r="F58" s="100" t="inlineStr">
        <is>
          <t>德泽乡</t>
        </is>
      </c>
      <c r="G58" s="100" t="inlineStr">
        <is>
          <t>小米嘎</t>
        </is>
      </c>
      <c r="H58" s="100" t="inlineStr">
        <is>
          <t>新建</t>
        </is>
      </c>
      <c r="I58" s="102" t="inlineStr">
        <is>
          <t>上厂沟村内道路硬化建设主要内容硬化村内道路600m、宽3.5m、厚0.2m，使用C25混凝土。</t>
        </is>
      </c>
      <c r="J58" s="99">
        <f>K58+L58+M58</f>
        <v/>
      </c>
      <c r="K58" s="99" t="n">
        <v>30</v>
      </c>
      <c r="L58" s="99" t="n">
        <v>0</v>
      </c>
      <c r="M58" s="99" t="n">
        <v>0.5</v>
      </c>
      <c r="N58" s="119" t="inlineStr">
        <is>
          <t>硬化小米嘎村委会上厂沟村内道路1200m，有效解决周边群众58户267人“行路难”问题，推进农村人居环境整治提升，促进经济发展，提升群众满意度和幸福感，巩固拓展脱贫攻坚成果，衔接推进乡村振兴。</t>
        </is>
      </c>
      <c r="O58" s="102" t="inlineStr">
        <is>
          <t>解决群众出行难问题，带动群众增收。</t>
        </is>
      </c>
      <c r="P58" s="99" t="inlineStr">
        <is>
          <t>58户267人</t>
        </is>
      </c>
      <c r="Q58" s="100" t="inlineStr">
        <is>
          <t>否</t>
        </is>
      </c>
      <c r="R58" s="99" t="inlineStr">
        <is>
          <t xml:space="preserve"> 否</t>
        </is>
      </c>
      <c r="S58" s="100" t="inlineStr">
        <is>
          <t>否</t>
        </is>
      </c>
      <c r="T58" s="100" t="inlineStr">
        <is>
          <t>农业农村局</t>
        </is>
      </c>
      <c r="U58" s="100" t="inlineStr">
        <is>
          <t>德泽乡人民政府</t>
        </is>
      </c>
      <c r="V58" s="100" t="inlineStr">
        <is>
          <t>孟彦</t>
        </is>
      </c>
      <c r="W58" s="99" t="n">
        <v>13769676966</v>
      </c>
      <c r="X58" s="100" t="inlineStr">
        <is>
          <t>是</t>
        </is>
      </c>
      <c r="Y58" s="99" t="inlineStr">
        <is>
          <t>2026年</t>
        </is>
      </c>
      <c r="Z58" s="99" t="inlineStr">
        <is>
          <t>2026年</t>
        </is>
      </c>
      <c r="AA58" s="108" t="n"/>
    </row>
    <row r="59" ht="73.5" customHeight="1" s="1">
      <c r="A59" s="99" t="n">
        <v>18</v>
      </c>
      <c r="B59" s="100" t="inlineStr">
        <is>
          <t>乡村建设行动</t>
        </is>
      </c>
      <c r="C59" s="100" t="inlineStr">
        <is>
          <t>农村基础设施</t>
        </is>
      </c>
      <c r="D59" s="100" t="inlineStr">
        <is>
          <t>农村道路建设</t>
        </is>
      </c>
      <c r="E59" s="100" t="inlineStr">
        <is>
          <t>小柳树村委会岩边农村人居环境改善项目</t>
        </is>
      </c>
      <c r="F59" s="100" t="inlineStr">
        <is>
          <t>德泽乡</t>
        </is>
      </c>
      <c r="G59" s="100" t="inlineStr">
        <is>
          <t>小柳树</t>
        </is>
      </c>
      <c r="H59" s="100" t="inlineStr">
        <is>
          <t>新建</t>
        </is>
      </c>
      <c r="I59" s="102" t="inlineStr">
        <is>
          <t>项目全长400m，宽3m，厚0.2m，使用C25混凝土。</t>
        </is>
      </c>
      <c r="J59" s="99">
        <f>K59+L59+M59</f>
        <v/>
      </c>
      <c r="K59" s="99" t="n">
        <v>20</v>
      </c>
      <c r="L59" s="99" t="n">
        <v>0</v>
      </c>
      <c r="M59" s="99" t="n">
        <v>0.5</v>
      </c>
      <c r="N59" s="119" t="inlineStr">
        <is>
          <t>硬化小柳树村委会岩边村内道路800m，有效解决周边群众35户128人“行路难”问题，推进农村人居环境整治提升，促进经济发展，提升群众满意度和幸福感，巩固拓展脱贫攻坚成果，衔接推进乡村振兴。</t>
        </is>
      </c>
      <c r="O59" s="102" t="inlineStr">
        <is>
          <t>解决群众出行难问题，带动群众增收。</t>
        </is>
      </c>
      <c r="P59" s="99" t="inlineStr">
        <is>
          <t>35户128人</t>
        </is>
      </c>
      <c r="Q59" s="100" t="inlineStr">
        <is>
          <t>否</t>
        </is>
      </c>
      <c r="R59" s="100" t="inlineStr">
        <is>
          <t>否</t>
        </is>
      </c>
      <c r="S59" s="100" t="inlineStr">
        <is>
          <t>否</t>
        </is>
      </c>
      <c r="T59" s="100" t="inlineStr">
        <is>
          <t>农业农村局</t>
        </is>
      </c>
      <c r="U59" s="100" t="inlineStr">
        <is>
          <t>德泽乡人民政府</t>
        </is>
      </c>
      <c r="V59" s="100" t="inlineStr">
        <is>
          <t>孟彦</t>
        </is>
      </c>
      <c r="W59" s="99" t="n">
        <v>13769676966</v>
      </c>
      <c r="X59" s="100" t="inlineStr">
        <is>
          <t>是</t>
        </is>
      </c>
      <c r="Y59" s="99" t="inlineStr">
        <is>
          <t>2026年</t>
        </is>
      </c>
      <c r="Z59" s="99" t="inlineStr">
        <is>
          <t>2026年</t>
        </is>
      </c>
      <c r="AA59" s="108" t="n"/>
    </row>
    <row r="60" ht="102" customHeight="1" s="1">
      <c r="A60" s="99" t="n">
        <v>19</v>
      </c>
      <c r="B60" s="100" t="inlineStr">
        <is>
          <t>乡村建设行动</t>
        </is>
      </c>
      <c r="C60" s="100" t="inlineStr">
        <is>
          <t>农村基础设施</t>
        </is>
      </c>
      <c r="D60" s="100" t="inlineStr">
        <is>
          <t>农村道路建设</t>
        </is>
      </c>
      <c r="E60" s="100" t="inlineStr">
        <is>
          <t>大坡乡威格村委会德路农村人居环境改善项目</t>
        </is>
      </c>
      <c r="F60" s="100" t="inlineStr">
        <is>
          <t>大坡乡</t>
        </is>
      </c>
      <c r="G60" s="100" t="inlineStr">
        <is>
          <t>威格村委会</t>
        </is>
      </c>
      <c r="H60" s="100" t="inlineStr">
        <is>
          <t>新建</t>
        </is>
      </c>
      <c r="I60" s="102" t="inlineStr">
        <is>
          <t>投资100万元，在大坡乡威格村委会德路村实施村内道路硬化，改善人居环境，主要建设内容包括：
1.主干道路硬化：长度800米，宽度3.5m  ，5600㎡。需要资金31.6万元。
2.挡墙建设：长度320m  高度1.8m。需要资金12万元。
3.安装涵管（60cm）36根。需要资金6.4万元。
4.改造西引大沟通村危桥两座。需要资金20万元。</t>
        </is>
      </c>
      <c r="J60" s="99">
        <f>K60+L60+M60</f>
        <v/>
      </c>
      <c r="K60" s="99" t="n"/>
      <c r="L60" s="99" t="n">
        <v>70</v>
      </c>
      <c r="M60" s="99" t="n"/>
      <c r="N60" s="102" t="inlineStr">
        <is>
          <t>通过建设威格村委会德路村内道路硬化建设项目，切实解决群众急难盼愁问题，改造群众出行条件，提升人居环境建设。辖区86户320人（其中脱贫户18户71人，监测户1户3人）直接受益。</t>
        </is>
      </c>
      <c r="O60" s="100" t="inlineStr">
        <is>
          <t>提升人居环境</t>
        </is>
      </c>
      <c r="P60" s="100" t="inlineStr">
        <is>
          <t>解决86户320人出行问题。</t>
        </is>
      </c>
      <c r="Q60" s="100" t="inlineStr">
        <is>
          <t>否</t>
        </is>
      </c>
      <c r="R60" s="100" t="inlineStr">
        <is>
          <t>否</t>
        </is>
      </c>
      <c r="S60" s="100" t="inlineStr">
        <is>
          <t>否</t>
        </is>
      </c>
      <c r="T60" s="100" t="inlineStr">
        <is>
          <t>沾益区农业农村局</t>
        </is>
      </c>
      <c r="U60" s="100" t="inlineStr">
        <is>
          <t>大坡乡人民政府</t>
        </is>
      </c>
      <c r="V60" s="100" t="inlineStr">
        <is>
          <t>李建刚</t>
        </is>
      </c>
      <c r="W60" s="99" t="n">
        <v>13769879173</v>
      </c>
      <c r="X60" s="100" t="inlineStr">
        <is>
          <t>是</t>
        </is>
      </c>
      <c r="Y60" s="133" t="n">
        <v>46113</v>
      </c>
      <c r="Z60" s="133" t="n">
        <v>46266</v>
      </c>
      <c r="AA60" s="108" t="n"/>
    </row>
    <row r="61" ht="121.5" customHeight="1" s="1">
      <c r="A61" s="99" t="n">
        <v>20</v>
      </c>
      <c r="B61" s="100" t="inlineStr">
        <is>
          <t>乡村建设行动</t>
        </is>
      </c>
      <c r="C61" s="100" t="inlineStr">
        <is>
          <t>农村基础设施</t>
        </is>
      </c>
      <c r="D61" s="100" t="inlineStr">
        <is>
          <t>农村道路建设</t>
        </is>
      </c>
      <c r="E61" s="100" t="inlineStr">
        <is>
          <t>大坡乡耕德村委会中村、孙家农村人居环境改善项目</t>
        </is>
      </c>
      <c r="F61" s="100" t="inlineStr">
        <is>
          <t>大坡乡</t>
        </is>
      </c>
      <c r="G61" s="100" t="inlineStr">
        <is>
          <t>耕德村委会</t>
        </is>
      </c>
      <c r="H61" s="100" t="inlineStr">
        <is>
          <t>新建</t>
        </is>
      </c>
      <c r="I61" s="102" t="inlineStr">
        <is>
          <t>投资61.965万元，在耕德村委会中村、孙家，实施村内道路硬化建设项目，改善人居环境，主要建设内容包括：                                                                                                 1.旧耕德主路至中村冯建华户，全长960米、宽3.5米，厚0.25米，840立方米，c30混凝土浇筑，450元/立方米，37.8万元；路基平整台班3个，1800元/个，0.54万元。需要资金38.34万元；
2.孙家大村至小村，全长600米、宽3.5米，厚0.25米，525立方米，c30混凝土浇筑，450元/立方米，需要23.625万元。</t>
        </is>
      </c>
      <c r="J61" s="99">
        <f>K61+L61+M61</f>
        <v/>
      </c>
      <c r="K61" s="99" t="n"/>
      <c r="L61" s="99" t="n">
        <v>61.965</v>
      </c>
      <c r="M61" s="99" t="n"/>
      <c r="N61" s="102" t="inlineStr">
        <is>
          <t>通过建设耕德村委会中村、孙家村内道路硬化项目，改善交通条件，解决农产品运输问题，促进农产品的销售和物流运输，从而带动农村经济的发展，促进村集体经济发展和群众增收；改善村民出行条件，方便群众的生产生活；改善农村人居环境，提升农村的整体基础设施水平，为农民提供更好的生活条件。辖区166户，675人（其中脱贫户5户18人，监测户1户2人）直接受益。</t>
        </is>
      </c>
      <c r="O61" s="100" t="inlineStr">
        <is>
          <t>提升人居环境</t>
        </is>
      </c>
      <c r="P61" s="99" t="inlineStr">
        <is>
          <t>166户，675人，其中脱贫户5户18人</t>
        </is>
      </c>
      <c r="Q61" s="100" t="inlineStr">
        <is>
          <t>否</t>
        </is>
      </c>
      <c r="R61" s="100" t="inlineStr">
        <is>
          <t>否</t>
        </is>
      </c>
      <c r="S61" s="100" t="inlineStr">
        <is>
          <t>否</t>
        </is>
      </c>
      <c r="T61" s="100" t="inlineStr">
        <is>
          <t>沾益区农业农村局</t>
        </is>
      </c>
      <c r="U61" s="100" t="inlineStr">
        <is>
          <t>大坡乡人民政府</t>
        </is>
      </c>
      <c r="V61" s="100" t="inlineStr">
        <is>
          <t>冯文昌</t>
        </is>
      </c>
      <c r="W61" s="99" t="n">
        <v>13769533915</v>
      </c>
      <c r="X61" s="100" t="inlineStr">
        <is>
          <t>是</t>
        </is>
      </c>
      <c r="Y61" s="133" t="n">
        <v>46113</v>
      </c>
      <c r="Z61" s="133" t="n">
        <v>46266</v>
      </c>
      <c r="AA61" s="108" t="n"/>
    </row>
    <row r="62" ht="109.5" customHeight="1" s="1">
      <c r="A62" s="99" t="n">
        <v>21</v>
      </c>
      <c r="B62" s="100" t="inlineStr">
        <is>
          <t>乡村建设行动</t>
        </is>
      </c>
      <c r="C62" s="100" t="inlineStr">
        <is>
          <t>农村基础设施</t>
        </is>
      </c>
      <c r="D62" s="100" t="inlineStr">
        <is>
          <t>农村道路建设</t>
        </is>
      </c>
      <c r="E62" s="100" t="inlineStr">
        <is>
          <t>大坡乡大坡村委会中屯农村人居环境改善项目</t>
        </is>
      </c>
      <c r="F62" s="100" t="inlineStr">
        <is>
          <t>大坡乡</t>
        </is>
      </c>
      <c r="G62" s="100" t="inlineStr">
        <is>
          <t>大坡村委会</t>
        </is>
      </c>
      <c r="H62" s="100" t="inlineStr">
        <is>
          <t>新建</t>
        </is>
      </c>
      <c r="I62" s="102" t="inlineStr">
        <is>
          <t>投资40.04万元，在大坡村委会中屯村实施村内道路硬化建设项目，改善人居环境提升，主要建设内容包括： 村内道路硬化，长1300m、宽3.5m、厚0.2m、C30混凝土浇筑，910m³，440元/m³，需要资金40.04万元。</t>
        </is>
      </c>
      <c r="J62" s="99">
        <f>K62+L62+M62</f>
        <v/>
      </c>
      <c r="K62" s="99" t="n"/>
      <c r="L62" s="99" t="n">
        <v>40.04</v>
      </c>
      <c r="M62" s="99" t="n"/>
      <c r="N62" s="102" t="inlineStr">
        <is>
          <t>通过建设大坡村委会中屯村道路硬化项目，改善村民出行条件，方便群众的生产生活，提高了生产效率；有助于消除安全隐患，减少交通事故的发生，提高行车的安全性和舒适性。提升基础设施，改善农村人居环境，提升农村的整体基础设施水平，为群众提供更好的生活条件。辖区141户627人（其中脱贫户9户36人）直接受益。</t>
        </is>
      </c>
      <c r="O62" s="100" t="inlineStr">
        <is>
          <t>提升人居环境</t>
        </is>
      </c>
      <c r="P62" s="99" t="inlineStr">
        <is>
          <t>141户627人，其中脱贫户9户36人。</t>
        </is>
      </c>
      <c r="Q62" s="100" t="inlineStr">
        <is>
          <t>否</t>
        </is>
      </c>
      <c r="R62" s="100" t="inlineStr">
        <is>
          <t>否</t>
        </is>
      </c>
      <c r="S62" s="100" t="inlineStr">
        <is>
          <t>否</t>
        </is>
      </c>
      <c r="T62" s="100" t="inlineStr">
        <is>
          <t>沾益区农业农村局</t>
        </is>
      </c>
      <c r="U62" s="100" t="inlineStr">
        <is>
          <t>大坡乡人民政府</t>
        </is>
      </c>
      <c r="V62" s="100" t="inlineStr">
        <is>
          <t>冯跃武</t>
        </is>
      </c>
      <c r="W62" s="99" t="n">
        <v>15188124688</v>
      </c>
      <c r="X62" s="100" t="inlineStr">
        <is>
          <t>是</t>
        </is>
      </c>
      <c r="Y62" s="133" t="n">
        <v>46113</v>
      </c>
      <c r="Z62" s="133" t="n">
        <v>46266</v>
      </c>
      <c r="AA62" s="108" t="n"/>
    </row>
    <row r="63" ht="255" customHeight="1" s="1">
      <c r="A63" s="99" t="n">
        <v>22</v>
      </c>
      <c r="B63" s="100" t="inlineStr">
        <is>
          <t>乡村建设行动</t>
        </is>
      </c>
      <c r="C63" s="100" t="inlineStr">
        <is>
          <t>人居环境整治</t>
        </is>
      </c>
      <c r="D63" s="100" t="inlineStr">
        <is>
          <t>农村污水治理</t>
        </is>
      </c>
      <c r="E63" s="100" t="inlineStr">
        <is>
          <t>播乐奴革村委会洒凹农村人居环境改善项目</t>
        </is>
      </c>
      <c r="F63" s="100" t="inlineStr">
        <is>
          <t>播乐乡</t>
        </is>
      </c>
      <c r="G63" s="100" t="inlineStr">
        <is>
          <t>奴革村</t>
        </is>
      </c>
      <c r="H63" s="100" t="inlineStr">
        <is>
          <t>新建</t>
        </is>
      </c>
      <c r="I63" s="102" t="inlineStr">
        <is>
          <t>奴革村委会洒凹村民小组有181户716人
       采用“小三格+管网+大三格+资源化利用"工艺：
1、新建排水沟长1250米（开挖宽1米、深1米，沟底采用C15混凝土打底，厚度0.1米；240实心砖砌筑沟壁，7.5水泥砂浆抹面；沟顶板配Φ10@150双向，C25混凝土浇筑沟顶，厚度0.2米），资金需求27.5万元；
2、排污管。⑴铺设DN500双壁波纹排污管130米，需资金4.94万元；⑵铺设DN300双壁波纹排污管1320米，需资金22.44万元；⑶铺设DN110PVC管3100米，需资金15.5万元；⑷铺设DN500水泥排污管90米，需资金1.53万元；⑸铺设DN300水泥排污管260米，需资金2.34万元；
3、新建大三格化粪池，100立方米的1座，50立方米的2座，需资金9.2万元；小三格化粪池5立方米的30座，需资金4.8万元；集污池0.5m*0.5m的115个，需资金1.38万元；DN700检查井16座，需资金1.92万元；安装雨水箅子340个，资金需求2.38万元；
      建设项目投资估算93.93万元。</t>
        </is>
      </c>
      <c r="J63" s="99">
        <f>K63+L63+M63</f>
        <v/>
      </c>
      <c r="K63" s="115" t="n"/>
      <c r="L63" s="115" t="n">
        <v>93.93000000000001</v>
      </c>
      <c r="M63" s="99" t="n"/>
      <c r="N63" s="102" t="inlineStr">
        <is>
          <t>项目建成后，一是进一步补齐奴革村委会洒凹村基础设施短板，改善群众生产生活人居环境，提升群众生活幸福指数，增强内生动力，促进群众收入增长。二是村内环境得到大幅改观。脱贫人口72户227人直接收益。</t>
        </is>
      </c>
      <c r="O63" s="100" t="inlineStr">
        <is>
          <t>带动周边群众就近务工</t>
        </is>
      </c>
      <c r="P63" s="99" t="n">
        <v>669</v>
      </c>
      <c r="Q63" s="100" t="inlineStr">
        <is>
          <t>否</t>
        </is>
      </c>
      <c r="R63" s="100" t="inlineStr">
        <is>
          <t>否</t>
        </is>
      </c>
      <c r="S63" s="100" t="inlineStr">
        <is>
          <t>否</t>
        </is>
      </c>
      <c r="T63" s="100" t="inlineStr">
        <is>
          <t>沾益区农业农村局</t>
        </is>
      </c>
      <c r="U63" s="100" t="inlineStr">
        <is>
          <t>播乐乡人民政府</t>
        </is>
      </c>
      <c r="V63" s="100" t="inlineStr">
        <is>
          <t>文永军</t>
        </is>
      </c>
      <c r="W63" s="99" t="n">
        <v>15188002750</v>
      </c>
      <c r="X63" s="100" t="inlineStr">
        <is>
          <t>是</t>
        </is>
      </c>
      <c r="Y63" s="132" t="n">
        <v>46082</v>
      </c>
      <c r="Z63" s="132" t="n">
        <v>46204</v>
      </c>
      <c r="AA63" s="99" t="n"/>
    </row>
    <row r="64" ht="312" customHeight="1" s="1">
      <c r="A64" s="99" t="n">
        <v>23</v>
      </c>
      <c r="B64" s="100" t="inlineStr">
        <is>
          <t>乡村建设行动</t>
        </is>
      </c>
      <c r="C64" s="100" t="inlineStr">
        <is>
          <t>道路硬化</t>
        </is>
      </c>
      <c r="D64" s="100" t="inlineStr">
        <is>
          <t>道路硬化</t>
        </is>
      </c>
      <c r="E64" s="100" t="inlineStr">
        <is>
          <t>白水镇尖山社区农村人居环境改善项目</t>
        </is>
      </c>
      <c r="F64" s="100" t="inlineStr">
        <is>
          <t>白水镇</t>
        </is>
      </c>
      <c r="G64" s="100" t="inlineStr">
        <is>
          <t>尖山</t>
        </is>
      </c>
      <c r="H64" s="100" t="inlineStr">
        <is>
          <t>新建</t>
        </is>
      </c>
      <c r="I64" s="102" t="inlineStr">
        <is>
          <t>项目概算总投资33.71万元，在尖山社区老母格、海家哨、新铺三个居民小组实施村内道路硬化6段共1220m，具体如下：   
主路1：长50m，宽3m，厚0.2m，30m³。C25混凝土路面，单价460元/m3，需资金1.38万元。具体位置：老母格土地庙户至唐柱所户（涉及7户24人）；
主路2：长80m，宽3m，厚0.2m，48m³。C25混凝土路面，单价460元/m3，需资金2.21万元。具体位置：老母格张七华至段跃文户（涉及6户22人，其中脱贫户1户4人）。
主路3：长170m，宽3m，厚0.2m，102m³。C25混凝土路面，单价460元/m3，需资金4.69万元。具体位置：海家哨林乔明户至周绍军户(涉及8户27人）。
主路4：长40m，宽3m，厚0.2m，24m³。C25混凝土路面，单价460元/m3，需资金1.10万元。具体位置：海家哨董立生到沈海林户（涉及6户28人）。
主路5：长320m，宽3m，厚0.2m，192m³。C25混凝土路面，单价460元/m3，需资金8.83万元。具体位置：新铺汤树方户至陶有方及温荣兴户。（涉及7户30人，其中脱贫户1户3人）。
主路6：长560m，宽3m，厚0.2m，336m³。C25混凝土路面，单价460元/m3，需资金15.5万元。具体位置：老母格李查粉户至董贵才户。（涉及6户19人）</t>
        </is>
      </c>
      <c r="J64" s="99">
        <f>K64+L64+M64</f>
        <v/>
      </c>
      <c r="K64" s="99" t="n"/>
      <c r="L64" s="99" t="n">
        <v>33.71</v>
      </c>
      <c r="M64" s="99" t="n"/>
      <c r="N64" s="102" t="inlineStr">
        <is>
          <t>该项目涉及老母格、海家哨、新铺三个居民小组，共有农户364户1910人，其中彝族、回族、哈尼族、黎族、傈僳族、苗族、土家族、壮族97户781人，村内道路还存在砂石路面，道路坑洼不平，雨季冲刷后更是难以通行，对周边农户的生产生活造成极大影响。项目实施后，改善辖区41户150人群众的生产生活条件，带动农村生产运输与农产品外销，促进农民增收。有效改善村内风貌，进一步提升乡村宜居生活幸福感、满意度。</t>
        </is>
      </c>
      <c r="O64" s="100" t="inlineStr">
        <is>
          <t>否</t>
        </is>
      </c>
      <c r="P64" s="99" t="inlineStr">
        <is>
          <t>150人</t>
        </is>
      </c>
      <c r="Q64" s="100" t="inlineStr">
        <is>
          <t>否</t>
        </is>
      </c>
      <c r="R64" s="100" t="inlineStr">
        <is>
          <t>否</t>
        </is>
      </c>
      <c r="S64" s="100" t="inlineStr">
        <is>
          <t>否</t>
        </is>
      </c>
      <c r="T64" s="100" t="inlineStr">
        <is>
          <t>区农业农村局</t>
        </is>
      </c>
      <c r="U64" s="100" t="inlineStr">
        <is>
          <t>白水镇人民政府</t>
        </is>
      </c>
      <c r="V64" s="100" t="inlineStr">
        <is>
          <t>姜明珉</t>
        </is>
      </c>
      <c r="W64" s="99" t="n">
        <v>13408766627</v>
      </c>
      <c r="X64" s="126" t="inlineStr">
        <is>
          <t>是</t>
        </is>
      </c>
      <c r="Y64" s="133" t="n">
        <v>46113</v>
      </c>
      <c r="Z64" s="133" t="n">
        <v>46266</v>
      </c>
      <c r="AA64" s="102" t="inlineStr">
        <is>
          <t>项目建设是在原基础路面实施，不涉及耕地、林地。</t>
        </is>
      </c>
    </row>
    <row r="65" ht="168" customHeight="1" s="1">
      <c r="A65" s="99" t="n">
        <v>24</v>
      </c>
      <c r="B65" s="100" t="inlineStr">
        <is>
          <t>乡村建设行动</t>
        </is>
      </c>
      <c r="C65" s="100" t="inlineStr">
        <is>
          <t>道路硬化</t>
        </is>
      </c>
      <c r="D65" s="100" t="inlineStr">
        <is>
          <t>道路硬化</t>
        </is>
      </c>
      <c r="E65" s="100" t="inlineStr">
        <is>
          <t>座棚村委会座棚农村人居环境改善项目</t>
        </is>
      </c>
      <c r="F65" s="100" t="inlineStr">
        <is>
          <t>白水镇</t>
        </is>
      </c>
      <c r="G65" s="100" t="inlineStr">
        <is>
          <t>座棚</t>
        </is>
      </c>
      <c r="H65" s="100" t="inlineStr">
        <is>
          <t>新建</t>
        </is>
      </c>
      <c r="I65" s="102" t="inlineStr">
        <is>
          <t>项目概算总投资56.54万元，硬化座棚村内道路3条，具体如下：
1.硬化从张明方户至唐树成户道路，长987m，宽3.5m，厚0.25m，C25混凝土路面，共计864m³，单价460元/m3，需资金39.7万元；道路中段安装下水涵管1m*2m共6根，1200元/根，需资金0.72万元；公路边新大河桥梁管道1.5m*2m共4根，1500元/根，需资金0.6万元，合计需资金41.02万元。
2.硬化从朱首成户至朱自洪户道路，长300m，宽3.5m，厚0.25m，C25混凝土路面，共计262.5m³，单价460元/m3，需资金12.07万元。
3.硬化唐建志户至唐建明户道路，长100，宽3m，厚0.25m，C25混凝土路面，共计75m³，单价460元/m³，需资金3.45万元。</t>
        </is>
      </c>
      <c r="J65" s="99">
        <f>K65+L65+M65</f>
        <v/>
      </c>
      <c r="K65" s="99" t="n"/>
      <c r="L65" s="99" t="n">
        <v>56.54</v>
      </c>
      <c r="M65" s="99" t="n"/>
      <c r="N65" s="102" t="inlineStr">
        <is>
          <t>座棚村民小组有农户181户851人，其中脱贫户8户27人，监测户1户1人，村内有多条道路一直未硬化，土路路面坑洼不平，雨季冲刷后更是难以通行，对群众的生产生活造成了极大影响，为总体提升座棚村内基础设施和人居环境申请实施该项目。该项目实施后，能有效改善辖区70户260人的出行条件和居住环境，促进本村经济社会发展，提高人民群众的生活质量和幸福指数。</t>
        </is>
      </c>
      <c r="O65" s="100" t="inlineStr">
        <is>
          <t>改善群众出行条件</t>
        </is>
      </c>
      <c r="P65" s="99" t="inlineStr">
        <is>
          <t>260人</t>
        </is>
      </c>
      <c r="Q65" s="100" t="inlineStr">
        <is>
          <t>否</t>
        </is>
      </c>
      <c r="R65" s="100" t="inlineStr">
        <is>
          <t>否</t>
        </is>
      </c>
      <c r="S65" s="100" t="inlineStr">
        <is>
          <t>否</t>
        </is>
      </c>
      <c r="T65" s="100" t="inlineStr">
        <is>
          <t>区农业农村局</t>
        </is>
      </c>
      <c r="U65" s="100" t="inlineStr">
        <is>
          <t>白水镇人民政府</t>
        </is>
      </c>
      <c r="V65" s="100" t="inlineStr">
        <is>
          <t>姜明珉</t>
        </is>
      </c>
      <c r="W65" s="99" t="n">
        <v>13408766629</v>
      </c>
      <c r="X65" s="100" t="inlineStr">
        <is>
          <t>是</t>
        </is>
      </c>
      <c r="Y65" s="133" t="n">
        <v>46113</v>
      </c>
      <c r="Z65" s="133" t="n">
        <v>46266</v>
      </c>
      <c r="AA65" s="108" t="n"/>
    </row>
    <row r="66" ht="98.25" customHeight="1" s="1">
      <c r="A66" s="99" t="n">
        <v>25</v>
      </c>
      <c r="B66" s="100" t="inlineStr">
        <is>
          <t>乡村建设行动</t>
        </is>
      </c>
      <c r="C66" s="100" t="inlineStr">
        <is>
          <t>社区基础设施与提升</t>
        </is>
      </c>
      <c r="D66" s="100" t="inlineStr">
        <is>
          <t>乡村振兴项目建设</t>
        </is>
      </c>
      <c r="E66" s="100" t="inlineStr">
        <is>
          <t>金龙街道轩家宋家河3组4组沿河道路硬化项目</t>
        </is>
      </c>
      <c r="F66" s="100" t="inlineStr">
        <is>
          <t>金龙街道</t>
        </is>
      </c>
      <c r="G66" s="100" t="inlineStr">
        <is>
          <t>轩家社区</t>
        </is>
      </c>
      <c r="H66" s="100" t="inlineStr">
        <is>
          <t>新建</t>
        </is>
      </c>
      <c r="I66" s="102" t="inlineStr">
        <is>
          <t>宋家河3组4组沿河道路硬化长0.7公里，宽5米，混凝土按C30的标准厚度为25公分。（预计混凝土方量约17500立方米，每立方米400元，道路硬化混凝土费用35万元，前期土夹石铺垫预计2万元左右）。</t>
        </is>
      </c>
      <c r="J66" s="99">
        <f>K66+L66+M66</f>
        <v/>
      </c>
      <c r="K66" s="99" t="n">
        <v>37</v>
      </c>
      <c r="L66" s="99" t="n"/>
      <c r="M66" s="99" t="n"/>
      <c r="N66" s="119" t="inlineStr">
        <is>
          <t>总体目标体现项目的预期效益，通过建设宋家河3组4组道路硬化工程，整体提升了人居环境，改善了村容村貌；改善了1-6组农户（560户，其中脱贫户21户，边缘户5户，脱贫不稳定户1户。）的出行条件，解决了村民出行难，雨天出行泥泞的问题为村民提供安全的出行环境。</t>
        </is>
      </c>
      <c r="O66" s="119" t="inlineStr">
        <is>
          <t>土地流转、带动辖区居民务工就业</t>
        </is>
      </c>
      <c r="P66" s="99" t="n">
        <v>2287</v>
      </c>
      <c r="Q66" s="100" t="inlineStr">
        <is>
          <t>否</t>
        </is>
      </c>
      <c r="R66" s="100" t="inlineStr">
        <is>
          <t>否</t>
        </is>
      </c>
      <c r="S66" s="100" t="inlineStr">
        <is>
          <t>否</t>
        </is>
      </c>
      <c r="T66" s="100" t="inlineStr">
        <is>
          <t>金龙街道办事处</t>
        </is>
      </c>
      <c r="U66" s="100" t="inlineStr">
        <is>
          <t>轩家社区</t>
        </is>
      </c>
      <c r="V66" s="100" t="inlineStr">
        <is>
          <t>王秀</t>
        </is>
      </c>
      <c r="W66" s="99" t="n">
        <v>15188094836</v>
      </c>
      <c r="X66" s="126" t="inlineStr">
        <is>
          <t>是</t>
        </is>
      </c>
      <c r="Y66" s="99" t="n">
        <v>2026.04</v>
      </c>
      <c r="Z66" s="99" t="n">
        <v>2026.09</v>
      </c>
      <c r="AA66" s="117" t="n"/>
    </row>
    <row r="67" ht="180" customHeight="1" s="1">
      <c r="A67" s="99" t="n">
        <v>26</v>
      </c>
      <c r="B67" s="100" t="inlineStr">
        <is>
          <t>乡村建设行动</t>
        </is>
      </c>
      <c r="C67" s="100" t="inlineStr">
        <is>
          <t>社区基础设施与提升</t>
        </is>
      </c>
      <c r="D67" s="100" t="inlineStr">
        <is>
          <t>乡村振兴项目建设</t>
        </is>
      </c>
      <c r="E67" s="100" t="inlineStr">
        <is>
          <t>桃园社区乡村振兴道路扩宽建设项目</t>
        </is>
      </c>
      <c r="F67" s="100" t="inlineStr">
        <is>
          <t>金龙街道</t>
        </is>
      </c>
      <c r="G67" s="100" t="inlineStr">
        <is>
          <t>桃园</t>
        </is>
      </c>
      <c r="H67" s="100" t="inlineStr">
        <is>
          <t>新建</t>
        </is>
      </c>
      <c r="I67" s="102" t="inlineStr">
        <is>
          <t>桃园社区张家营九组小桥至金龙街道第三自来水厂约900米道路，因通行能力不足影响居民出行与农产品运输，现实施拓宽工程。具体内容为拓宽道路2.2米，增强通行空间；建1米高挡墙保障道路稳定；铺0.3米厚C30混凝土提升路面质量；安装900米防护栏保障行车安全。项目建成将改善交通，便利居民出行与农产品运输。《挡墙：高1米*宽2.2米（回填）*长600米=11320立方米*240元/立方米=316800元；土夹石：高1米*宽2.2米（回填）*长900米*0.3米=594立方米*30元/立方米=17820元；混凝土：高0.3米*宽2.2米*长900米=594立方米*230元/立方米=136620元；混凝土支模：宽2.2米*长898米=1976平方米*10元/平方米=19760元；水泥：护栏：长795米*200元/米=159000元</t>
        </is>
      </c>
      <c r="J67" s="99">
        <f>K67+L67+M67</f>
        <v/>
      </c>
      <c r="K67" s="99" t="n">
        <v>55</v>
      </c>
      <c r="L67" s="99" t="n">
        <v>10</v>
      </c>
      <c r="M67" s="99" t="n"/>
      <c r="N67" s="119" t="inlineStr">
        <is>
          <t>完成道路扩建，使该路段通行能力提升，缩短居民出行及农产品运输时间，降低运输成本。脱贫人口71户292人直接收益。</t>
        </is>
      </c>
      <c r="O67" s="119" t="inlineStr">
        <is>
          <t>项目建设期间吸纳当地脱贫劳动力18人；道路改善后，带动周边农产品运输效率提高，促进农户增收</t>
        </is>
      </c>
      <c r="P67" s="99" t="n">
        <v>5574</v>
      </c>
      <c r="Q67" s="100" t="inlineStr">
        <is>
          <t>否</t>
        </is>
      </c>
      <c r="R67" s="100" t="inlineStr">
        <is>
          <t>否</t>
        </is>
      </c>
      <c r="S67" s="100" t="inlineStr">
        <is>
          <t>是</t>
        </is>
      </c>
      <c r="T67" s="100" t="inlineStr">
        <is>
          <t>金龙街道办事处</t>
        </is>
      </c>
      <c r="U67" s="100" t="inlineStr">
        <is>
          <t>桃园社区</t>
        </is>
      </c>
      <c r="V67" s="100" t="inlineStr">
        <is>
          <t>邓树方</t>
        </is>
      </c>
      <c r="W67" s="99" t="n">
        <v>18987423199</v>
      </c>
      <c r="X67" s="100" t="inlineStr">
        <is>
          <t>是</t>
        </is>
      </c>
      <c r="Y67" s="99" t="n">
        <v>2026.04</v>
      </c>
      <c r="Z67" s="99" t="n">
        <v>2026.09</v>
      </c>
      <c r="AA67" s="117" t="n"/>
    </row>
    <row r="68" ht="315" customHeight="1" s="1">
      <c r="A68" s="99" t="n">
        <v>27</v>
      </c>
      <c r="B68" s="100" t="inlineStr">
        <is>
          <t>乡村建设行动</t>
        </is>
      </c>
      <c r="C68" s="100" t="inlineStr">
        <is>
          <t>农村基础设施</t>
        </is>
      </c>
      <c r="D68" s="100" t="inlineStr">
        <is>
          <t>农村道路建设</t>
        </is>
      </c>
      <c r="E68" s="100" t="inlineStr">
        <is>
          <t>曲靖市沾益区花山街道遵花铺社区三道坎至新排社区苏家箐道路硬化项目</t>
        </is>
      </c>
      <c r="F68" s="100" t="inlineStr">
        <is>
          <t>花山街道</t>
        </is>
      </c>
      <c r="G68" s="100" t="inlineStr">
        <is>
          <t>遵花铺社区</t>
        </is>
      </c>
      <c r="H68" s="100" t="inlineStr">
        <is>
          <t>新建</t>
        </is>
      </c>
      <c r="I68" s="108" t="inlineStr">
        <is>
          <t>1.遵花铺社区三道坎老学校至新排社区苏家箐居民小组（K0+000-K5+100）道路硬化5.1km，需资金188.1万元。
（1）路基调形，全长5100m，宽4.5m，面积22950㎡，单价20元/m，需投入资金10.2万元；
（2）铺设级配石垫层，厚150mm，需级配石3442.5m³，含人工机械单价25元/m³；需投入8.6万元。
（3）C30混凝土铺面，厚250mm，需级配石5737.5m³，单价295元/m³，共需投入资金169.3万元。
2.路沿排水沟（采用三面光工艺）：长5100m，宽45㎝，深65㎝，单价60元/m，需投入资金30.6万。</t>
        </is>
      </c>
      <c r="J68" s="99">
        <f>K68+L68+M68</f>
        <v/>
      </c>
      <c r="K68" s="99" t="n">
        <v>219</v>
      </c>
      <c r="L68" s="99" t="n"/>
      <c r="M68" s="99" t="n"/>
      <c r="N68" s="102" t="inlineStr">
        <is>
          <t xml:space="preserve">年度总体目标：遵花铺社区三道坎至新排社区苏家箐道路硬化项目，改善三道坎及苏家箐交通状况，提高道路安全性，提高居民生产生活质量，降低农产品运输成本。
社会效益：改善民生出行、就医、上学条件根本改善。
生态效益：硬化路相比土路能有效减少扬尘污染。
效益指标：受益群众1651户7037人，其中脱贫户及三类监测对象91户305人。
</t>
        </is>
      </c>
      <c r="O68" s="108" t="inlineStr">
        <is>
          <t>1. 吸纳本地劳动力就业：项目施工单位优先雇佣当地农民，参与路基整理、材料搬运、辅助施工等工作。为农民提供短期就业岗位和工资性收入，实现“家门口打工”。
2.项目建成后的产业联动：带动特色种养殖业发展，增加农产品销售收入，激励农民扩大生产规模或转向高附加值作物。</t>
        </is>
      </c>
      <c r="P68" s="99" t="n">
        <v>7037</v>
      </c>
      <c r="Q68" s="100" t="inlineStr">
        <is>
          <t>否</t>
        </is>
      </c>
      <c r="R68" s="100" t="inlineStr">
        <is>
          <t>否</t>
        </is>
      </c>
      <c r="S68" s="100" t="inlineStr">
        <is>
          <t>否</t>
        </is>
      </c>
      <c r="T68" s="100" t="inlineStr">
        <is>
          <t xml:space="preserve">区民族宗教事务局 </t>
        </is>
      </c>
      <c r="U68" s="100" t="inlineStr">
        <is>
          <t>花山街道办事处</t>
        </is>
      </c>
      <c r="V68" s="100" t="inlineStr">
        <is>
          <t>堵正祥</t>
        </is>
      </c>
      <c r="W68" s="99" t="inlineStr">
        <is>
          <t>0874—3068057</t>
        </is>
      </c>
      <c r="X68" s="100" t="inlineStr">
        <is>
          <t>是</t>
        </is>
      </c>
      <c r="Y68" s="118" t="n">
        <v>2026.04</v>
      </c>
      <c r="Z68" s="118" t="n">
        <v>2026.09</v>
      </c>
      <c r="AA68" s="108" t="n"/>
    </row>
    <row r="69" ht="144.75" customHeight="1" s="1">
      <c r="A69" s="99" t="n">
        <v>28</v>
      </c>
      <c r="B69" s="100" t="inlineStr">
        <is>
          <t>乡村建设行动</t>
        </is>
      </c>
      <c r="C69" s="100" t="inlineStr">
        <is>
          <t>农村基础设施</t>
        </is>
      </c>
      <c r="D69" s="100" t="inlineStr">
        <is>
          <t>农村道路建设</t>
        </is>
      </c>
      <c r="E69" s="100" t="inlineStr">
        <is>
          <t>沾益区白水镇大德村委会3个村小组村内道路硬化项目（民族团结进步示范村项目）</t>
        </is>
      </c>
      <c r="F69" s="100" t="inlineStr">
        <is>
          <t>白水镇</t>
        </is>
      </c>
      <c r="G69" s="100" t="inlineStr">
        <is>
          <t>大德村</t>
        </is>
      </c>
      <c r="H69" s="100" t="inlineStr">
        <is>
          <t>新建</t>
        </is>
      </c>
      <c r="I69" s="102" t="inlineStr">
        <is>
          <t>项目概算总投资106.08万元，具体如下：
       1.硬化大黑石头村内道路2条，共需资金9.48万元，其中，第1条：具体位置：施会江门前至小坝埂，长：250m，宽3m，厚：0.2m，C25混凝土路面，共计150m³，420元/m³，需资金6.3万元；第2条：杨德稳门前至刘红兵菜园岔路，长135m，宽2.8m，厚0.2m，C25混凝土路面，共计75.6m³，420元/m³，需资金3.18万元       
       2.大水井小坝塘至哈拉益小学旁长2300米，宽4米，厚0.25米，C25混凝土路面，共计2300m³，420元//m³，需资金96.6万元。</t>
        </is>
      </c>
      <c r="J69" s="99">
        <f>K69+L69+M69</f>
        <v/>
      </c>
      <c r="K69" s="99" t="n">
        <v>106</v>
      </c>
      <c r="L69" s="99" t="n"/>
      <c r="M69" s="99" t="n"/>
      <c r="N69" s="102" t="inlineStr">
        <is>
          <t>大德村委会大黑石头村，大水井，哈拉益3个村小组共有269户1094人。三个村通村及村内道路还存在砂石路面，道路坑洼不平，雨季冲刷后更是难以通行，对农户的生产生活造成极大影响，更加阻碍了片区各族群众的交往交流。项目实施后，能有效解决群众出行难问题，缩短周边群众日常出行时间，增强群众的获得感和满意度，为区域内各族群众的交流交往提供便利条件，助推形成守望相助，和睦相处的社会风气，夯实区域和谐稳定的社会基础。</t>
        </is>
      </c>
      <c r="O69" s="99" t="n"/>
      <c r="P69" s="99" t="inlineStr">
        <is>
          <t>269户1094人</t>
        </is>
      </c>
      <c r="Q69" s="100" t="inlineStr">
        <is>
          <t>否</t>
        </is>
      </c>
      <c r="R69" s="100" t="inlineStr">
        <is>
          <t>否</t>
        </is>
      </c>
      <c r="S69" s="100" t="inlineStr">
        <is>
          <t>否</t>
        </is>
      </c>
      <c r="T69" s="100" t="inlineStr">
        <is>
          <t xml:space="preserve">区民族宗教事务局 </t>
        </is>
      </c>
      <c r="U69" s="100" t="inlineStr">
        <is>
          <t>白水镇人民政府</t>
        </is>
      </c>
      <c r="V69" s="100" t="inlineStr">
        <is>
          <t>姜明珉</t>
        </is>
      </c>
      <c r="W69" s="99" t="n">
        <v>13408766620</v>
      </c>
      <c r="X69" s="126" t="inlineStr">
        <is>
          <t>是</t>
        </is>
      </c>
      <c r="Y69" s="132" t="n">
        <v>46086</v>
      </c>
      <c r="Z69" s="132" t="n">
        <v>46208</v>
      </c>
      <c r="AA69" s="99" t="n"/>
    </row>
    <row r="70" ht="220.5" customHeight="1" s="1">
      <c r="A70" s="99" t="n">
        <v>29</v>
      </c>
      <c r="B70" s="100" t="inlineStr">
        <is>
          <t>乡村建设行动</t>
        </is>
      </c>
      <c r="C70" s="100" t="inlineStr">
        <is>
          <t>农村基础设施</t>
        </is>
      </c>
      <c r="D70" s="100" t="inlineStr">
        <is>
          <t>农村道路建设</t>
        </is>
      </c>
      <c r="E70" s="100" t="inlineStr">
        <is>
          <t>龙凤村下德湾、小右所、小兴村道路硬化项目</t>
        </is>
      </c>
      <c r="F70" s="100" t="inlineStr">
        <is>
          <t>盘江镇</t>
        </is>
      </c>
      <c r="G70" s="100" t="inlineStr">
        <is>
          <t>龙凤村</t>
        </is>
      </c>
      <c r="H70" s="100" t="inlineStr">
        <is>
          <t>新建</t>
        </is>
      </c>
      <c r="I70" s="108" t="inlineStr">
        <is>
          <t>1.小兴村（19.2万元）：硬化李朝东户至李朝国户道路，长600m，宽4m，厚0.2m，需混凝土480m³，单价400元/m³，需资金19.2万元；
2.下德湾（59.2万元）：硬化李云户至付学开户道路400m，陈美兰户至李光雄户道路200m，茹其院户至茹清其户道路300m，茹建勇户至茹其飞户道路400m。合计1300m，宽3.5m，厚0.2m，需混凝土910m³，单价400元/m³，需资金36.4万元；道路平整夯实+垫层2200㎡，单价80元/㎡，造价17.6万元；小计54万元；
3.小右所村（33万元）：（1）硬化王德宝户至陈开云户道路600m，宽4m，厚0.2m，需混凝土480m³，单价400元/m³，需资金19.2万元；道路平整夯实+垫层1200㎡，单价80元/㎡，造价9.6万元；支砌挡墙150m，宽0.8m，高1m，需石方120m³，单价350元/m³，需资金4.2万元；小计33万元。</t>
        </is>
      </c>
      <c r="J70" s="99">
        <f>K70+L70+M70</f>
        <v/>
      </c>
      <c r="K70" s="99" t="n">
        <v>111</v>
      </c>
      <c r="L70" s="99" t="n"/>
      <c r="M70" s="99" t="n"/>
      <c r="N70" s="102" t="inlineStr">
        <is>
          <t>总体目标体现项目的预期效益，“通过对龙凤村小兴村、下得湾、小右所共3000m道路进行硬化，解决群众出行困难的问题，降低农产品运输成本，提升物流渠道，带动经济发展。
经济效益：项目的实施，能提升道路通行能力，服务下德湾村、小右所村、小兴村群众700余户2900余人，提升群众出行体验和生产出行便利度。 减少车辆损耗和燃油消耗，节约运输成本，减少农产品损耗，促进农业产业发展。一定程度上为旅游业发展提供了条件，可带动周边相关产业发展。
社会效益：道路硬化改善了交通条件，有利于加强基层治理和民族团结工作的开展，能更及时的掌握村情民意，开展民族团结宣传教育活动，及时化解矛盾纠纷，增强居民的归属感和凝聚力。</t>
        </is>
      </c>
      <c r="O70" s="108" t="n"/>
      <c r="P70" s="99" t="n">
        <v>2900</v>
      </c>
      <c r="Q70" s="100" t="inlineStr">
        <is>
          <t>否</t>
        </is>
      </c>
      <c r="R70" s="100" t="inlineStr">
        <is>
          <t>否</t>
        </is>
      </c>
      <c r="S70" s="100" t="inlineStr">
        <is>
          <t>否</t>
        </is>
      </c>
      <c r="T70" s="100" t="inlineStr">
        <is>
          <t>区民宗局</t>
        </is>
      </c>
      <c r="U70" s="100" t="inlineStr">
        <is>
          <t>盘江镇龙凤村委会</t>
        </is>
      </c>
      <c r="V70" s="100" t="inlineStr">
        <is>
          <t>蒋院华</t>
        </is>
      </c>
      <c r="W70" s="99" t="n">
        <v>13769718830</v>
      </c>
      <c r="X70" s="100" t="inlineStr">
        <is>
          <t>是</t>
        </is>
      </c>
      <c r="Y70" s="132" t="n">
        <v>46082</v>
      </c>
      <c r="Z70" s="132" t="n">
        <v>46174</v>
      </c>
      <c r="AA70" s="108" t="n"/>
    </row>
    <row r="71" ht="306" customHeight="1" s="1">
      <c r="A71" s="99" t="n">
        <v>30</v>
      </c>
      <c r="B71" s="100" t="inlineStr">
        <is>
          <t>乡村建设行动</t>
        </is>
      </c>
      <c r="C71" s="100" t="inlineStr">
        <is>
          <t>农村基础设施</t>
        </is>
      </c>
      <c r="D71" s="100" t="inlineStr">
        <is>
          <t>农村道路建设</t>
        </is>
      </c>
      <c r="E71" s="100" t="inlineStr">
        <is>
          <t>大坡乡河勺村委会雨今民族团结示范村建设项目</t>
        </is>
      </c>
      <c r="F71" s="100" t="inlineStr">
        <is>
          <t>大坡乡</t>
        </is>
      </c>
      <c r="G71" s="100" t="inlineStr">
        <is>
          <t>河勺</t>
        </is>
      </c>
      <c r="H71" s="100" t="inlineStr">
        <is>
          <t>新建</t>
        </is>
      </c>
      <c r="I71" s="102" t="inlineStr">
        <is>
          <t>（1）投资27.26万元硬化村内道路（其中主路长310m，宽3.5m；支路长600m，宽3m），厚度0.2m，使用C30混凝土浇筑路面，使用混凝土580m³，470元/m³，需资金27.26万元。
（2）投资11.7万元砌筑毛石挡土墙300m³，使用M7.5水泥砂浆，铺设10cm碎石垫层，390元/m³，需资金11.7万元。
（3）投资13.95万元修砌三面光水沟及安装涵管。修砌三面光水沟300m（其中50cm*50cm沟截面93m，40cm*50cm沟截面107m，60cm*100cm沟截面100m），沟壁使用厚30cm的C25混凝土，垫层材料使用厚10cm的C15混凝土，450元/m，预计需要资金13.5万元；安装内径40cm水泥涵管6m，175元/m，内径50cm水泥涵管10m，200元/m，内径80cm水泥涵管4m，350元/m，预计需要资金0.45万元。
（4）投资3.619万元硬化场地385㎡，厚0.2m，使用C30混凝土浇筑，使用混凝土77m³，470元/m³，需资金3.619万元。
（5）投资15.15万元修建钢筋混凝土水池及挡墙。修建水池1个，容量200m³，650元/m³，包含清淤泥60m³及水池口清土60m³ ，预计需要资金13万元；在水池边修建挡墙55m³，使用M7.5水泥砂浆，铺设10cm碎石垫层，390元/m³，预计需要资金2.15万元，其中1.5万元自筹。</t>
        </is>
      </c>
      <c r="J71" s="99">
        <f>K71+L71+M71</f>
        <v/>
      </c>
      <c r="K71" s="99" t="n">
        <v>70</v>
      </c>
      <c r="L71" s="99" t="n"/>
      <c r="M71" s="99" t="n"/>
      <c r="N71" s="102" t="inlineStr">
        <is>
          <t>本项目通过实施基础设施提升与人居环境综合整治工程，全面补齐雨今村生产生活基础短板，以“设施联通”推动“人心相通”，增强内生发展动力，有形有感有效铸牢中华民族共同体意识，构建和谐有序、绿色可持续的乡村治理新格局，促进区域内各族群众广泛交往、全面交流、深度交融，实现共建共享、共同繁荣发展的良好局面。
经济效益：完善的基础设施与硬化的公共活动场地，为后续发展乡村旅游、特色种养殖、农产品加工等产业奠定硬件基础，拓宽村民增收渠道，促进村域经济多元化发展。脱贫人口144户558人直接收益。
社会效益： 项目实施过程及后续管理中，引导村民参与决策与监督，有助于培育村民的自治理念与合作精神，提升基层组织的动员与管理能力，巩固和谐稳定的社会基础。
生态效益：通过建设规范的排水沟渠和安装涵管，实现雨污有效疏导，减少内涝和径流污染，改善村容村貌，营造整洁、卫生、宜居的生活环境。</t>
        </is>
      </c>
      <c r="O71" s="102" t="inlineStr">
        <is>
          <t>提升人居环境、方便群众生产生活，提升群众幸福感</t>
        </is>
      </c>
      <c r="P71" s="99" t="n">
        <v>328</v>
      </c>
      <c r="Q71" s="100" t="inlineStr">
        <is>
          <t>否</t>
        </is>
      </c>
      <c r="R71" s="100" t="inlineStr">
        <is>
          <t>否</t>
        </is>
      </c>
      <c r="S71" s="100" t="inlineStr">
        <is>
          <t>否</t>
        </is>
      </c>
      <c r="T71" s="100" t="inlineStr">
        <is>
          <t>民族宗教事务局</t>
        </is>
      </c>
      <c r="U71" s="100" t="inlineStr">
        <is>
          <t>大坡乡人民政府</t>
        </is>
      </c>
      <c r="V71" s="100" t="inlineStr">
        <is>
          <t>徐连波</t>
        </is>
      </c>
      <c r="W71" s="99" t="inlineStr">
        <is>
          <t>0874-3021011</t>
        </is>
      </c>
      <c r="X71" s="100" t="inlineStr">
        <is>
          <t>是</t>
        </is>
      </c>
      <c r="Y71" s="132" t="n">
        <v>46023</v>
      </c>
      <c r="Z71" s="132" t="n">
        <v>46113</v>
      </c>
      <c r="AA71" s="108" t="n"/>
    </row>
    <row r="72" ht="159" customHeight="1" s="1">
      <c r="A72" s="99" t="n">
        <v>31</v>
      </c>
      <c r="B72" s="100" t="inlineStr">
        <is>
          <t>乡村建设行动</t>
        </is>
      </c>
      <c r="C72" s="100" t="inlineStr">
        <is>
          <t>农村基础设施</t>
        </is>
      </c>
      <c r="D72" s="100" t="inlineStr">
        <is>
          <t>农村道路建设</t>
        </is>
      </c>
      <c r="E72" s="100" t="inlineStr">
        <is>
          <t>播乐乡偏山民族团结进步示范村建设项目</t>
        </is>
      </c>
      <c r="F72" s="100" t="inlineStr">
        <is>
          <t>播乐乡</t>
        </is>
      </c>
      <c r="G72" s="100" t="inlineStr">
        <is>
          <t>偏山村委会</t>
        </is>
      </c>
      <c r="H72" s="100" t="inlineStr">
        <is>
          <t>新建</t>
        </is>
      </c>
      <c r="I72" s="102" t="inlineStr">
        <is>
          <t>计划投资97万元，在播乐乡偏山村委会一组实施民族团结进步示范村建设项目。具体建设内容：
1.硬化偏山村委会一组三孔桥至倒播路村庄主干道，长2100m，宽4m，C25混凝土硬化厚0.25m，合计2100m³，单价400元/m³，小计84万元；
2.路基毛石换填200m³，单价120元/m³，小计2.4万元；
3.路面碎石垫层840m³，单价131元/m³，小计11万元。</t>
        </is>
      </c>
      <c r="J72" s="99">
        <f>K72+L72+M72</f>
        <v/>
      </c>
      <c r="K72" s="99" t="n">
        <v>97</v>
      </c>
      <c r="L72" s="99" t="n"/>
      <c r="M72" s="99" t="n"/>
      <c r="N72" s="102" t="inlineStr">
        <is>
          <t>通过实施本项目，让基础设施建设成为推动乡村振兴的“致富路”、凝聚民心的“连心桥”，为铸牢中华民族共同体意识奠定坚实基础。一是全面改善村内基础设施条件，解决群众出行难问题，改善农村风貌，进一步提升人居环境。二是打通偏山村发展瓶颈，赋予所有改革发展以“三个意义”，为偏山特色产业夯实发展根基。项目建成后，将显著提升村委会产业发展的承载能力，促进偏山特色农业产业提质增效，进一步增强村集体经济“造血功能”，切实帮助各族群众增收致富。脱贫人口48户176人直接收益。</t>
        </is>
      </c>
      <c r="O72" s="100" t="inlineStr">
        <is>
          <t>项目实施过程中，带动周边群众务工就业</t>
        </is>
      </c>
      <c r="P72" s="99" t="n">
        <v>200</v>
      </c>
      <c r="Q72" s="100" t="inlineStr">
        <is>
          <t>否</t>
        </is>
      </c>
      <c r="R72" s="100" t="inlineStr">
        <is>
          <t>否</t>
        </is>
      </c>
      <c r="S72" s="100" t="inlineStr">
        <is>
          <t>否</t>
        </is>
      </c>
      <c r="T72" s="100" t="inlineStr">
        <is>
          <t>区民宗局</t>
        </is>
      </c>
      <c r="U72" s="100" t="inlineStr">
        <is>
          <t>曲靖市沾益区播乐乡人民政府</t>
        </is>
      </c>
      <c r="V72" s="100" t="inlineStr">
        <is>
          <t>文永军</t>
        </is>
      </c>
      <c r="W72" s="99" t="n">
        <v>15188002750</v>
      </c>
      <c r="X72" s="100" t="inlineStr">
        <is>
          <t>是</t>
        </is>
      </c>
      <c r="Y72" s="99" t="n">
        <v>2026.3</v>
      </c>
      <c r="Z72" s="99" t="n">
        <v>2026.7</v>
      </c>
      <c r="AA72" s="100" t="inlineStr">
        <is>
          <t>已核实此路段不涉及耕地保护图斑</t>
        </is>
      </c>
    </row>
    <row r="73" ht="264" customHeight="1" s="1">
      <c r="A73" s="99" t="n">
        <v>32</v>
      </c>
      <c r="B73" s="100" t="inlineStr">
        <is>
          <t>乡村建设行动</t>
        </is>
      </c>
      <c r="C73" s="100" t="inlineStr">
        <is>
          <t>农村基础设施</t>
        </is>
      </c>
      <c r="D73" s="100" t="inlineStr">
        <is>
          <t>农村道路建设</t>
        </is>
      </c>
      <c r="E73" s="100" t="inlineStr">
        <is>
          <t>曲靖市沾益区德泽乡棠梨树村内道路硬化项目（民族团结进步示范村项目）</t>
        </is>
      </c>
      <c r="F73" s="100" t="inlineStr">
        <is>
          <t>德泽乡</t>
        </is>
      </c>
      <c r="G73" s="100" t="inlineStr">
        <is>
          <t>棠梨树村委会</t>
        </is>
      </c>
      <c r="H73" s="105" t="inlineStr">
        <is>
          <t>新建</t>
        </is>
      </c>
      <c r="I73" s="102" t="inlineStr">
        <is>
          <t>棠梨树村委会老街子至罗家坡村内道路硬化。长2000m，宽3.5m，厚0.25m，需C25混凝土1750m³，综合单价520元/m³，需资金91万元。</t>
        </is>
      </c>
      <c r="J73" s="99">
        <f>K73+L73+M73</f>
        <v/>
      </c>
      <c r="K73" s="115" t="n">
        <v>91</v>
      </c>
      <c r="L73" s="115" t="n"/>
      <c r="M73" s="115" t="n"/>
      <c r="N73" s="124" t="inlineStr">
        <is>
          <t>德泽乡棠梨树村委会棠梨树村民小组罗加坡自然村共有村民15户55人，其中脱贫户2户5人，监测对象1户3人，少数民族5户18人。该村地理条件复杂，道路不畅是制约经济发展以及外界联系的关键瓶颈。项目实施后，可为当地农产品外销提供交通支撑，带动群众增收，助力巩固拓展脱贫攻坚成果同乡村振兴有效衔接，带动全村脱贫户2户5人，监测对象1户3人实现收入正增长。另外，德泽乡在用好资金、搞好项目之时，坚持赋予所有改革发展以彰显中华民族共同体意识的意义，以维护统一、反对分裂的意义，以改善民生、凝聚人心的意义。通过道路硬化项目，有效打通村寨间的交通脉络，使各族群众更深度统一融入在中华民族的大家庭中，日常互动更频繁、文化交流更活跃、信息政策更畅通。让各族群众在日常相处、文化互鉴、利益共享中，从“各美其美”走向“美美与共”，最终实现“中华民族一家亲”的生动局面。</t>
        </is>
      </c>
      <c r="O73" s="141" t="n"/>
      <c r="P73" s="115" t="inlineStr">
        <is>
          <t>68户265人</t>
        </is>
      </c>
      <c r="Q73" s="105" t="inlineStr">
        <is>
          <t>否</t>
        </is>
      </c>
      <c r="R73" s="105" t="inlineStr">
        <is>
          <t>否</t>
        </is>
      </c>
      <c r="S73" s="105" t="inlineStr">
        <is>
          <t>否</t>
        </is>
      </c>
      <c r="T73" s="100" t="inlineStr">
        <is>
          <t xml:space="preserve">区民族宗教事务局 </t>
        </is>
      </c>
      <c r="U73" s="100" t="inlineStr">
        <is>
          <t>曲靖市沾益区德泽乡人民政府</t>
        </is>
      </c>
      <c r="V73" s="100" t="inlineStr">
        <is>
          <t>杨阳</t>
        </is>
      </c>
      <c r="W73" s="115" t="n">
        <v>18288455515</v>
      </c>
      <c r="X73" s="105" t="inlineStr">
        <is>
          <t>是</t>
        </is>
      </c>
      <c r="Y73" s="99" t="n">
        <v>2026.3</v>
      </c>
      <c r="Z73" s="99" t="n">
        <v>2026.7</v>
      </c>
      <c r="AA73" s="100" t="inlineStr">
        <is>
          <t>项目用地等要素保障齐全</t>
        </is>
      </c>
    </row>
    <row r="74" ht="109.5" customHeight="1" s="1">
      <c r="A74" s="99" t="n">
        <v>33</v>
      </c>
      <c r="B74" s="100" t="inlineStr">
        <is>
          <t>乡村建设行动</t>
        </is>
      </c>
      <c r="C74" s="100" t="inlineStr">
        <is>
          <t>基础设施建设</t>
        </is>
      </c>
      <c r="D74" s="100" t="inlineStr">
        <is>
          <t>农村安全饮水项目</t>
        </is>
      </c>
      <c r="E74" s="100" t="inlineStr">
        <is>
          <t>卡居村委会安全饮水维修改造工程</t>
        </is>
      </c>
      <c r="F74" s="100" t="inlineStr">
        <is>
          <t>炎方乡</t>
        </is>
      </c>
      <c r="G74" s="100" t="inlineStr">
        <is>
          <t>卡居村委会</t>
        </is>
      </c>
      <c r="H74" s="100" t="inlineStr">
        <is>
          <t>维修改造</t>
        </is>
      </c>
      <c r="I74" s="102" t="inlineStr">
        <is>
          <t>小猪场、深沟、鲁地沟水源点淤积严重，需清除水源点淤泥350m³，毛块石挡墙支砌挡墙46m，阻止雨季泥土淤积水源点，并对水源点顶部进行遮盖，防止树叶、树油落入水源点内污染水源；中村原蓄水池渗漏严重、村内部分供水管网漏损，需对蓄水池防渗处理，村内供水管网维修更换。上卡居村水源出水量不足，需寻找新水源，新建取水池、抽水泵站，安装机电设备或搭接集镇水厂管网，预计投资24.40万元。</t>
        </is>
      </c>
      <c r="J74" s="99">
        <f>K74+L74+M74</f>
        <v/>
      </c>
      <c r="K74" s="99" t="n">
        <v>24.4</v>
      </c>
      <c r="L74" s="99" t="n"/>
      <c r="M74" s="99" t="n">
        <v>2</v>
      </c>
      <c r="N74" s="125" t="inlineStr">
        <is>
          <t>通过项目建设，解决484户2350人的季节性缺及安全饮水问题。</t>
        </is>
      </c>
      <c r="O74" s="121" t="n"/>
      <c r="P74" s="99" t="n">
        <v>2350</v>
      </c>
      <c r="Q74" s="100" t="inlineStr">
        <is>
          <t>是</t>
        </is>
      </c>
      <c r="R74" s="100" t="inlineStr">
        <is>
          <t>否</t>
        </is>
      </c>
      <c r="S74" s="100" t="inlineStr">
        <is>
          <t>是</t>
        </is>
      </c>
      <c r="T74" s="100" t="inlineStr">
        <is>
          <t>沾益区水务局</t>
        </is>
      </c>
      <c r="U74" s="100" t="inlineStr">
        <is>
          <t>曲靖市沾益区炎方乡人民政府</t>
        </is>
      </c>
      <c r="V74" s="100" t="inlineStr">
        <is>
          <t>姜德庆</t>
        </is>
      </c>
      <c r="W74" s="99" t="n">
        <v>13987481806</v>
      </c>
      <c r="X74" s="100" t="inlineStr">
        <is>
          <t>是</t>
        </is>
      </c>
      <c r="Y74" s="132" t="n">
        <v>46098</v>
      </c>
      <c r="Z74" s="132" t="n">
        <v>46220</v>
      </c>
      <c r="AA74" s="99" t="n"/>
    </row>
    <row r="75" ht="51" customHeight="1" s="1">
      <c r="A75" s="99" t="n">
        <v>34</v>
      </c>
      <c r="B75" s="100" t="inlineStr">
        <is>
          <t>乡村建设行动</t>
        </is>
      </c>
      <c r="C75" s="100" t="inlineStr">
        <is>
          <t>基础设施建设</t>
        </is>
      </c>
      <c r="D75" s="100" t="inlineStr">
        <is>
          <t>农村安全饮水项目</t>
        </is>
      </c>
      <c r="E75" s="100" t="inlineStr">
        <is>
          <t>西河村委会老西河村管网维修工程</t>
        </is>
      </c>
      <c r="F75" s="100" t="inlineStr">
        <is>
          <t>炎方乡</t>
        </is>
      </c>
      <c r="G75" s="100" t="inlineStr">
        <is>
          <t>西河村委会老西河村</t>
        </is>
      </c>
      <c r="H75" s="100" t="inlineStr">
        <is>
          <t>维修改造</t>
        </is>
      </c>
      <c r="I75" s="102" t="inlineStr">
        <is>
          <t>更换村内供水管网，新建DN63PE100级管800m，新建DN50PE100级管600m，新建DN32PE100级管1200m，新建DN25PE100级管1000m，混凝土管沟切割、开挖、恢复430米。</t>
        </is>
      </c>
      <c r="J75" s="99">
        <f>K75+L75+M75</f>
        <v/>
      </c>
      <c r="K75" s="99" t="n">
        <v>12</v>
      </c>
      <c r="L75" s="99" t="n"/>
      <c r="M75" s="99" t="n">
        <v>1.8</v>
      </c>
      <c r="N75" s="125" t="inlineStr">
        <is>
          <t>通过项目建设，解决58户206人的季节性缺及安全饮水问题。</t>
        </is>
      </c>
      <c r="O75" s="121" t="n"/>
      <c r="P75" s="99" t="n">
        <v>206</v>
      </c>
      <c r="Q75" s="100" t="inlineStr">
        <is>
          <t>是</t>
        </is>
      </c>
      <c r="R75" s="100" t="inlineStr">
        <is>
          <t>否</t>
        </is>
      </c>
      <c r="S75" s="100" t="inlineStr">
        <is>
          <t>是</t>
        </is>
      </c>
      <c r="T75" s="100" t="inlineStr">
        <is>
          <t>沾益区水务局</t>
        </is>
      </c>
      <c r="U75" s="100" t="inlineStr">
        <is>
          <t>曲靖市沾益区炎方乡人民政府</t>
        </is>
      </c>
      <c r="V75" s="100" t="inlineStr">
        <is>
          <t>姜德庆</t>
        </is>
      </c>
      <c r="W75" s="99" t="n">
        <v>13987481806</v>
      </c>
      <c r="X75" s="100" t="inlineStr">
        <is>
          <t>是</t>
        </is>
      </c>
      <c r="Y75" s="132" t="n">
        <v>46101</v>
      </c>
      <c r="Z75" s="132" t="n">
        <v>46223</v>
      </c>
      <c r="AA75" s="99" t="n"/>
    </row>
    <row r="76" ht="36" customHeight="1" s="1">
      <c r="A76" s="99" t="n">
        <v>35</v>
      </c>
      <c r="B76" s="100" t="inlineStr">
        <is>
          <t>乡村建设行动</t>
        </is>
      </c>
      <c r="C76" s="100" t="inlineStr">
        <is>
          <t>基础设施建设</t>
        </is>
      </c>
      <c r="D76" s="100" t="inlineStr">
        <is>
          <t>农村安全饮水项目</t>
        </is>
      </c>
      <c r="E76" s="100" t="inlineStr">
        <is>
          <t>松韶村管网维修工程</t>
        </is>
      </c>
      <c r="F76" s="100" t="inlineStr">
        <is>
          <t>炎方乡</t>
        </is>
      </c>
      <c r="G76" s="100" t="inlineStr">
        <is>
          <t>松韶一至六组</t>
        </is>
      </c>
      <c r="H76" s="100" t="inlineStr">
        <is>
          <t>维修改造</t>
        </is>
      </c>
      <c r="I76" s="102" t="inlineStr">
        <is>
          <t>维修更换漏损管网DN160PE管80m，DN90PE管200m、DN50PE管1300m。</t>
        </is>
      </c>
      <c r="J76" s="99">
        <f>K76+L76+M76</f>
        <v/>
      </c>
      <c r="K76" s="99" t="n">
        <v>56</v>
      </c>
      <c r="L76" s="99" t="n"/>
      <c r="M76" s="99" t="n"/>
      <c r="N76" s="125" t="inlineStr">
        <is>
          <t>通过项目建设，解决1257户4837人的季节性缺及安全饮水问题。</t>
        </is>
      </c>
      <c r="O76" s="121" t="n"/>
      <c r="P76" s="99" t="n">
        <v>4837</v>
      </c>
      <c r="Q76" s="100" t="inlineStr">
        <is>
          <t>是</t>
        </is>
      </c>
      <c r="R76" s="100" t="inlineStr">
        <is>
          <t>否</t>
        </is>
      </c>
      <c r="S76" s="100" t="inlineStr">
        <is>
          <t>是</t>
        </is>
      </c>
      <c r="T76" s="100" t="inlineStr">
        <is>
          <t>沾益区水务局</t>
        </is>
      </c>
      <c r="U76" s="100" t="inlineStr">
        <is>
          <t>曲靖市沾益区炎方乡人民政府</t>
        </is>
      </c>
      <c r="V76" s="100" t="inlineStr">
        <is>
          <t>姜德庆</t>
        </is>
      </c>
      <c r="W76" s="99" t="n">
        <v>13987481806</v>
      </c>
      <c r="X76" s="100" t="inlineStr">
        <is>
          <t>是</t>
        </is>
      </c>
      <c r="Y76" s="132" t="n">
        <v>46102</v>
      </c>
      <c r="Z76" s="132" t="n">
        <v>46224</v>
      </c>
      <c r="AA76" s="99" t="n"/>
    </row>
    <row r="77" ht="38.25" customHeight="1" s="1">
      <c r="A77" s="99" t="n">
        <v>36</v>
      </c>
      <c r="B77" s="100" t="inlineStr">
        <is>
          <t>乡村建设行动</t>
        </is>
      </c>
      <c r="C77" s="100" t="inlineStr">
        <is>
          <t>基础设施建设</t>
        </is>
      </c>
      <c r="D77" s="100" t="inlineStr">
        <is>
          <t>农村安全饮水项目</t>
        </is>
      </c>
      <c r="E77" s="100" t="inlineStr">
        <is>
          <t>磨脚村委会供水保障抗旱应急工程</t>
        </is>
      </c>
      <c r="F77" s="100" t="inlineStr">
        <is>
          <t>炎方乡</t>
        </is>
      </c>
      <c r="G77" s="100" t="inlineStr">
        <is>
          <t>磨脚一至三组</t>
        </is>
      </c>
      <c r="H77" s="100" t="inlineStr">
        <is>
          <t>新建</t>
        </is>
      </c>
      <c r="I77" s="102" t="inlineStr">
        <is>
          <t>新建磨脚河水源点泵站1座，安装机电设备（含水泵）2台，、架设低压输电线路600m，新建DN110PE提水管1500m。</t>
        </is>
      </c>
      <c r="J77" s="99">
        <f>K77+L77+M77</f>
        <v/>
      </c>
      <c r="K77" s="99" t="n">
        <v>9.6</v>
      </c>
      <c r="L77" s="99" t="n"/>
      <c r="M77" s="99" t="n"/>
      <c r="N77" s="125" t="inlineStr">
        <is>
          <t>通过项目建设，解决553户2026人的季节性缺及安全饮水问题。</t>
        </is>
      </c>
      <c r="O77" s="121" t="n"/>
      <c r="P77" s="99" t="n">
        <v>2026</v>
      </c>
      <c r="Q77" s="100" t="inlineStr">
        <is>
          <t>是</t>
        </is>
      </c>
      <c r="R77" s="100" t="inlineStr">
        <is>
          <t>否</t>
        </is>
      </c>
      <c r="S77" s="100" t="inlineStr">
        <is>
          <t>是</t>
        </is>
      </c>
      <c r="T77" s="100" t="inlineStr">
        <is>
          <t>沾益区水务局</t>
        </is>
      </c>
      <c r="U77" s="100" t="inlineStr">
        <is>
          <t>曲靖市沾益区炎方乡人民政府</t>
        </is>
      </c>
      <c r="V77" s="100" t="inlineStr">
        <is>
          <t>姜德庆</t>
        </is>
      </c>
      <c r="W77" s="99" t="n">
        <v>13987481806</v>
      </c>
      <c r="X77" s="100" t="inlineStr">
        <is>
          <t>是</t>
        </is>
      </c>
      <c r="Y77" s="132" t="n">
        <v>46104</v>
      </c>
      <c r="Z77" s="132" t="n">
        <v>46226</v>
      </c>
      <c r="AA77" s="99" t="n"/>
    </row>
    <row r="78" ht="36" customHeight="1" s="1">
      <c r="A78" s="99" t="n">
        <v>37</v>
      </c>
      <c r="B78" s="100" t="inlineStr">
        <is>
          <t>乡村建设行动</t>
        </is>
      </c>
      <c r="C78" s="100" t="inlineStr">
        <is>
          <t>基础设施建设</t>
        </is>
      </c>
      <c r="D78" s="100" t="inlineStr">
        <is>
          <t>农村安全饮水项目</t>
        </is>
      </c>
      <c r="E78" s="100" t="inlineStr">
        <is>
          <t>磨嘎村供水保障应急工程</t>
        </is>
      </c>
      <c r="F78" s="100" t="inlineStr">
        <is>
          <t>炎方乡</t>
        </is>
      </c>
      <c r="G78" s="100" t="inlineStr">
        <is>
          <t>磨嘎一组、二组</t>
        </is>
      </c>
      <c r="H78" s="100" t="inlineStr">
        <is>
          <t>维修改造</t>
        </is>
      </c>
      <c r="I78" s="102" t="inlineStr">
        <is>
          <t>维修更换漏损管网，在瓦窑河水源地新建泵站一座。</t>
        </is>
      </c>
      <c r="J78" s="99">
        <f>K78+L78+M78</f>
        <v/>
      </c>
      <c r="K78" s="99" t="n">
        <v>26.6</v>
      </c>
      <c r="L78" s="99" t="n"/>
      <c r="M78" s="99" t="n">
        <v>2</v>
      </c>
      <c r="N78" s="125" t="inlineStr">
        <is>
          <t>通过项目建设，解决285户981人的季节性缺及安全饮水问题。</t>
        </is>
      </c>
      <c r="O78" s="121" t="n"/>
      <c r="P78" s="99" t="n">
        <v>981</v>
      </c>
      <c r="Q78" s="100" t="inlineStr">
        <is>
          <t>是</t>
        </is>
      </c>
      <c r="R78" s="100" t="inlineStr">
        <is>
          <t>否</t>
        </is>
      </c>
      <c r="S78" s="100" t="inlineStr">
        <is>
          <t>是</t>
        </is>
      </c>
      <c r="T78" s="100" t="inlineStr">
        <is>
          <t>沾益区水务局</t>
        </is>
      </c>
      <c r="U78" s="100" t="inlineStr">
        <is>
          <t>曲靖市沾益区炎方乡人民政府</t>
        </is>
      </c>
      <c r="V78" s="100" t="inlineStr">
        <is>
          <t>姜德庆</t>
        </is>
      </c>
      <c r="W78" s="99" t="n">
        <v>13987481806</v>
      </c>
      <c r="X78" s="100" t="inlineStr">
        <is>
          <t>是</t>
        </is>
      </c>
      <c r="Y78" s="132" t="n">
        <v>46105</v>
      </c>
      <c r="Z78" s="132" t="n">
        <v>46227</v>
      </c>
      <c r="AA78" s="99" t="n"/>
    </row>
    <row r="79" ht="36" customHeight="1" s="1">
      <c r="A79" s="99" t="n">
        <v>38</v>
      </c>
      <c r="B79" s="100" t="inlineStr">
        <is>
          <t>乡村建设行动</t>
        </is>
      </c>
      <c r="C79" s="100" t="inlineStr">
        <is>
          <t>基础设施建设</t>
        </is>
      </c>
      <c r="D79" s="100" t="inlineStr">
        <is>
          <t>农村安全饮水项目</t>
        </is>
      </c>
      <c r="E79" s="100" t="inlineStr">
        <is>
          <t>腻诺村委会蓄水池维修工程</t>
        </is>
      </c>
      <c r="F79" s="100" t="inlineStr">
        <is>
          <t>炎方乡</t>
        </is>
      </c>
      <c r="G79" s="100" t="inlineStr">
        <is>
          <t>腻诺四组</t>
        </is>
      </c>
      <c r="H79" s="100" t="inlineStr">
        <is>
          <t>维修改造</t>
        </is>
      </c>
      <c r="I79" s="102" t="inlineStr">
        <is>
          <t>新建100m³钢混蓄水池1座</t>
        </is>
      </c>
      <c r="J79" s="99">
        <f>K79+L79+M79</f>
        <v/>
      </c>
      <c r="K79" s="99" t="n">
        <v>8.5</v>
      </c>
      <c r="L79" s="99" t="n"/>
      <c r="M79" s="99" t="n"/>
      <c r="N79" s="125" t="inlineStr">
        <is>
          <t>通过项目建设，解决217户957人的季节性缺及安全饮水问题。</t>
        </is>
      </c>
      <c r="O79" s="121" t="n"/>
      <c r="P79" s="99" t="n">
        <v>957</v>
      </c>
      <c r="Q79" s="100" t="inlineStr">
        <is>
          <t>是</t>
        </is>
      </c>
      <c r="R79" s="100" t="inlineStr">
        <is>
          <t>否</t>
        </is>
      </c>
      <c r="S79" s="100" t="inlineStr">
        <is>
          <t>是</t>
        </is>
      </c>
      <c r="T79" s="100" t="inlineStr">
        <is>
          <t>沾益区水务局</t>
        </is>
      </c>
      <c r="U79" s="100" t="inlineStr">
        <is>
          <t>曲靖市沾益区炎方乡人民政府</t>
        </is>
      </c>
      <c r="V79" s="100" t="inlineStr">
        <is>
          <t>姜德庆</t>
        </is>
      </c>
      <c r="W79" s="99" t="n">
        <v>13987481806</v>
      </c>
      <c r="X79" s="100" t="inlineStr">
        <is>
          <t>是</t>
        </is>
      </c>
      <c r="Y79" s="132" t="n">
        <v>46106</v>
      </c>
      <c r="Z79" s="132" t="n">
        <v>46228</v>
      </c>
      <c r="AA79" s="99" t="n"/>
    </row>
    <row r="80" ht="74.25" customHeight="1" s="1">
      <c r="A80" s="99" t="n">
        <v>39</v>
      </c>
      <c r="B80" s="100" t="inlineStr">
        <is>
          <t>其他</t>
        </is>
      </c>
      <c r="C80" s="100" t="inlineStr">
        <is>
          <t>曲靖市“和和美美一家人·珠源同心石榴红”互嵌式社区建设</t>
        </is>
      </c>
      <c r="D80" s="100" t="inlineStr">
        <is>
          <t>互嵌式社区</t>
        </is>
      </c>
      <c r="E80" s="100" t="inlineStr">
        <is>
          <t>龙华街道西闸居民小组道路硬化项目</t>
        </is>
      </c>
      <c r="F80" s="100" t="inlineStr">
        <is>
          <t>龙华街道</t>
        </is>
      </c>
      <c r="G80" s="100" t="inlineStr">
        <is>
          <t>庄家湾社区西闸居民小组</t>
        </is>
      </c>
      <c r="H80" s="100" t="inlineStr">
        <is>
          <t>新建</t>
        </is>
      </c>
      <c r="I80" s="102" t="inlineStr">
        <is>
          <t>修建西闸居民小组拆迁安置自建小区的管网道路主路一条长30m，宽12m，采用C30混凝土路面结构（厚度0.25m），基层结构为：30cm毛石垫层+15cm水稳层+10cm碎石垫层，需要资金30万元。</t>
        </is>
      </c>
      <c r="J80" s="99" t="n">
        <v>60</v>
      </c>
      <c r="K80" s="99" t="n">
        <v>60</v>
      </c>
      <c r="L80" s="99" t="n"/>
      <c r="M80" s="99" t="n"/>
      <c r="N80" s="102" t="inlineStr">
        <is>
          <t>该项目的实施，解决了西闸居民小组260户860人的长期出行困难，让小区居民真切感受到中华民族和和美美一家人的幸福感，进一步促进了民族团结进步。</t>
        </is>
      </c>
      <c r="O80" s="108" t="n"/>
      <c r="P80" s="99" t="inlineStr">
        <is>
          <t>260户860人</t>
        </is>
      </c>
      <c r="Q80" s="100" t="inlineStr">
        <is>
          <t>否</t>
        </is>
      </c>
      <c r="R80" s="100" t="inlineStr">
        <is>
          <t>否</t>
        </is>
      </c>
      <c r="S80" s="100" t="inlineStr">
        <is>
          <t>否</t>
        </is>
      </c>
      <c r="T80" s="100" t="inlineStr">
        <is>
          <t>区民宗局</t>
        </is>
      </c>
      <c r="U80" s="100" t="inlineStr">
        <is>
          <t>龙华街道庄家湾社区</t>
        </is>
      </c>
      <c r="V80" s="100" t="inlineStr">
        <is>
          <t>代越刚</t>
        </is>
      </c>
      <c r="W80" s="99" t="n">
        <v>13408779615</v>
      </c>
      <c r="X80" s="100" t="inlineStr">
        <is>
          <t>是</t>
        </is>
      </c>
      <c r="Y80" s="99" t="n">
        <v>2026.3</v>
      </c>
      <c r="Z80" s="99" t="n">
        <v>2026.7</v>
      </c>
      <c r="AA80" s="100" t="inlineStr">
        <is>
          <t>该项目不属于市政道路</t>
        </is>
      </c>
    </row>
    <row r="81" ht="159" customHeight="1" s="1">
      <c r="A81" s="99" t="n">
        <v>40</v>
      </c>
      <c r="B81" s="100" t="inlineStr">
        <is>
          <t>其他</t>
        </is>
      </c>
      <c r="C81" s="100" t="inlineStr">
        <is>
          <t>曲靖市“和和美美一家人·珠源同心石榴红”互嵌式社区建设</t>
        </is>
      </c>
      <c r="D81" s="100" t="inlineStr">
        <is>
          <t>农村基础设施</t>
        </is>
      </c>
      <c r="E81" s="100" t="inlineStr">
        <is>
          <t>东海社区下柿花营入村道路改扩建</t>
        </is>
      </c>
      <c r="F81" s="100" t="inlineStr">
        <is>
          <t>金龙街道</t>
        </is>
      </c>
      <c r="G81" s="100" t="inlineStr">
        <is>
          <t>东海社区</t>
        </is>
      </c>
      <c r="H81" s="100" t="inlineStr">
        <is>
          <t>新建</t>
        </is>
      </c>
      <c r="I81" s="138" t="inlineStr">
        <is>
          <t>项目概算总投资312739元，具体如下：
1、从下柿花营公交车站台处至下柿花营村村牌路段道路，铺设沥青路面2415.67㎡，单价76.53元/㎡,共需资金184870元；
2、从下柿花营公交车站台处至下柿花营村村牌路段河道边，拆除原有挡墙227.7m³，单价65.98元/m³，共需资金15024元；
3、从下柿花营公交车站台处至下柿花营村村牌路段河道边，支砌混凝土挡墙303.6m³，单价371.69元/㎡，共需资金112845元。</t>
        </is>
      </c>
      <c r="J81" s="99" t="n">
        <v>31.27</v>
      </c>
      <c r="K81" s="99" t="n">
        <v>31.27</v>
      </c>
      <c r="L81" s="99" t="n"/>
      <c r="M81" s="99" t="n"/>
      <c r="N81" s="138" t="inlineStr">
        <is>
          <t>通过项目实施，有利于促进各民族交往交流交融、增强民族共同体意识，项目完成后，沿线各民族之间通行时间缩短为日常交往提供基础条件。道路通行条件改善后，各民族在农业生产、物资运输、应急帮扶等方面的协作效率提升，形成 “遇事共商、困难共帮” 的联动机制，带动各民族共同发展、共享成果。沿途居民对道路建设在促进民族关系和谐方面的满意度提升，进一步铸牢中华民族共同体意识。道路改扩建突出 “道路通、民心通” 的联动效应，让基础设施改善真正成为民族团结的 “连心路”。</t>
        </is>
      </c>
      <c r="O81" s="100" t="inlineStr">
        <is>
          <t>促进土地流转，提升人居环境，促进务工就业。</t>
        </is>
      </c>
      <c r="P81" s="99" t="inlineStr">
        <is>
          <t>217户755人，其中已脱贫户12户50人。</t>
        </is>
      </c>
      <c r="Q81" s="100" t="inlineStr">
        <is>
          <t>否</t>
        </is>
      </c>
      <c r="R81" s="100" t="inlineStr">
        <is>
          <t>否</t>
        </is>
      </c>
      <c r="S81" s="100" t="inlineStr">
        <is>
          <t>否</t>
        </is>
      </c>
      <c r="T81" s="100" t="inlineStr">
        <is>
          <t>区民宗局</t>
        </is>
      </c>
      <c r="U81" s="100" t="inlineStr">
        <is>
          <t>金龙街道东海社区</t>
        </is>
      </c>
      <c r="V81" s="144" t="inlineStr">
        <is>
          <t>朱进娇</t>
        </is>
      </c>
      <c r="W81" s="99" t="n">
        <v>13577350725</v>
      </c>
      <c r="X81" s="100" t="inlineStr">
        <is>
          <t>是</t>
        </is>
      </c>
      <c r="Y81" s="132" t="n">
        <v>46113</v>
      </c>
      <c r="Z81" s="132" t="n">
        <v>46204</v>
      </c>
      <c r="AA81" s="108" t="n"/>
    </row>
    <row r="82" ht="377.25" customHeight="1" s="1">
      <c r="A82" s="99" t="n">
        <v>41</v>
      </c>
      <c r="B82" s="100" t="inlineStr">
        <is>
          <t>其他</t>
        </is>
      </c>
      <c r="C82" s="100" t="inlineStr">
        <is>
          <t>曲靖市“和和美美一家人·珠源同心石榴红”互嵌式社区建设</t>
        </is>
      </c>
      <c r="D82" s="100" t="inlineStr">
        <is>
          <t>农村污水治理</t>
        </is>
      </c>
      <c r="E82" s="100" t="inlineStr">
        <is>
          <t>花山街道迤堵社区展家山村污水处理项目</t>
        </is>
      </c>
      <c r="F82" s="100" t="inlineStr">
        <is>
          <t>花山街道</t>
        </is>
      </c>
      <c r="G82" s="100" t="inlineStr">
        <is>
          <t>迤堵社区</t>
        </is>
      </c>
      <c r="H82" s="100" t="inlineStr">
        <is>
          <t>新建</t>
        </is>
      </c>
      <c r="I82" s="102" t="inlineStr">
        <is>
          <t>采取“管网+三格化粪池”处理工艺开展农村生活污水治理，预计总投资31.99万元。
1.建设污水管网约1000m(DN300口径，HDPE钢带波纹管，PM12.5兆帕），单价245元/m,共24.5万元;
2.检查孔25个，980元/个，共计2.45万元；
3.建设三格化粪池1个，容积42m³，共计5.04万元；</t>
        </is>
      </c>
      <c r="J82" s="99">
        <f>K82+L82+M82</f>
        <v/>
      </c>
      <c r="K82" s="99" t="n">
        <v>31.99</v>
      </c>
      <c r="L82" s="99" t="n"/>
      <c r="M82" s="99" t="n"/>
      <c r="N82" s="102" t="inlineStr">
        <is>
          <t>展家山村基础设施年代久远，无排水沟渠及排污管路，基础设施欠缺，对社区整体村庄规划及群众生产生活造成极大影响，通过项目的实施，可有效改善村污水排放状况，节约水资源，改善片区217户856人的生产生活条件，提升社区总体居住环境和生产生活环境。</t>
        </is>
      </c>
      <c r="O82" s="142" t="inlineStr">
        <is>
          <t xml:space="preserve">1.就业带动模式：项目建设期雇佣本地劳动力参与土方、管道铺设、设备安装等工作。项目运营期： 培训并聘用当地农民作为污水处理设施的操作员、巡检员、维护员。他们熟悉当地情况，可以做到“就近管理、快速响应”。
2.资源化利用带动模式：将处理达标后的再生水用于农业灌溉、苗木养护、渔场补水等，节省农民的水费支出。
</t>
        </is>
      </c>
      <c r="P82" s="99" t="n">
        <v>856</v>
      </c>
      <c r="Q82" s="100" t="inlineStr">
        <is>
          <t>否</t>
        </is>
      </c>
      <c r="R82" s="100" t="inlineStr">
        <is>
          <t>否</t>
        </is>
      </c>
      <c r="S82" s="100" t="inlineStr">
        <is>
          <t>否</t>
        </is>
      </c>
      <c r="T82" s="100" t="inlineStr">
        <is>
          <t>曲靖市沾益区民族宗教事务局</t>
        </is>
      </c>
      <c r="U82" s="100" t="inlineStr">
        <is>
          <t>花山街道办事处</t>
        </is>
      </c>
      <c r="V82" s="100" t="inlineStr">
        <is>
          <t>堵正祥</t>
        </is>
      </c>
      <c r="W82" s="99" t="inlineStr">
        <is>
          <t>0874—3068057</t>
        </is>
      </c>
      <c r="X82" s="100" t="inlineStr">
        <is>
          <t>是</t>
        </is>
      </c>
      <c r="Y82" s="132" t="n">
        <v>46082</v>
      </c>
      <c r="Z82" s="132" t="n">
        <v>46235</v>
      </c>
      <c r="AA82" s="99" t="n"/>
    </row>
    <row r="83" ht="312" customHeight="1" s="1">
      <c r="A83" s="99" t="n">
        <v>42</v>
      </c>
      <c r="B83" s="100" t="inlineStr">
        <is>
          <t>其他</t>
        </is>
      </c>
      <c r="C83" s="100" t="inlineStr">
        <is>
          <t>曲靖市“和和美美一家人·珠源同心石榴红”互嵌式社区建设</t>
        </is>
      </c>
      <c r="D83" s="100" t="inlineStr">
        <is>
          <t>道路硬化</t>
        </is>
      </c>
      <c r="E83" s="100" t="inlineStr">
        <is>
          <t>沾益区白水镇白水社区小桥片区道路改造项目</t>
        </is>
      </c>
      <c r="F83" s="100" t="inlineStr">
        <is>
          <t>白水镇</t>
        </is>
      </c>
      <c r="G83" s="100" t="inlineStr">
        <is>
          <t>白水社区</t>
        </is>
      </c>
      <c r="H83" s="100" t="inlineStr">
        <is>
          <t>新建</t>
        </is>
      </c>
      <c r="I83" s="139" t="inlineStr">
        <is>
          <t>项目概算总投资28.8万元，具体如下：
    1.硬化原破损路面1条：拆除原破损路面长167m，宽4m，共708㎡，单价56元/㎡，共需资金4万元；土方回填150m³，单价30元/m³，共需资金0.45万元；挖排水沟槽土方259m³，单价14元/m³，共需资金0.4万元；浇筑C30水泥混凝土路面：长167m，宽3m，厚0.2m，面积501㎡，单价110元/㎡，共需资金5.6万元；浇筑C30混凝土沟渠：69m³，单价738元/m³，共需资金5.1万元；铺设DN300混凝土管：长167m，单价128元/m，共需资金2.14万元；浇筑C30混凝土挡土墙：18m³，单价413元/m³，共需资金0.8万元；
    2.建设分散式生活污水处理设施：安装PVC300排水管：长167m，单价87元/m，共需资金1.5万元；安装PVC110排水管：长132m，单价39元/m，共需资金0.52万元；安装PE给水管DN50-1.6Mpa：长167m，单价19元/m，共需资金0.32万元；安装塑钢整体化粪池1.5m³：20座，单价530元/座，共需资金1.1万元；浇筑化粪池表层C25水泥混凝土：厚0.15m，面积40㎡，单价100元/㎡，共需资金0.4万元。
    3.建设雨污排水设施：砌筑检查井8座，单价1220元/座，共需资金0.98万元；安装混凝土成品雨箅子28套，单价353元/套，共需资金1万元；安装成品混凝土沟盖板344块，单价128元/块，共需资金4.5万元。</t>
        </is>
      </c>
      <c r="J83" s="99">
        <f>K83+L83+M83</f>
        <v/>
      </c>
      <c r="K83" s="99" t="n">
        <v>28.8</v>
      </c>
      <c r="L83" s="99" t="n"/>
      <c r="M83" s="99" t="n"/>
      <c r="N83" s="143" t="inlineStr">
        <is>
          <t>白水社区小桥片区属于白水集镇老旧村落，基础设施年代久远，道路破损，无排水沟渠及排污管路，基础设施欠缺，对社区整体村庄规划及群众生产生活造成极大影响，通过项目的实施，可有效改善村内污水排放状况，节约水资源，改善片区31户145人群众的生产生活条件，提升社区总体居住环境和生产生活环境，以此可以从空间、经济、文化、情感等层面打破群众交往交流隔阂、促进交融、增进认同，让各族群众在共享发展成果、参与国家建设的过程中，深刻体会到“中华民族共同体”不仅是理念，更是与自身利益紧密相关的现实存在，从而从根本上铸牢中华民族共同体意识。</t>
        </is>
      </c>
      <c r="O83" s="99" t="n"/>
      <c r="P83" s="99" t="inlineStr">
        <is>
          <t>31户145人</t>
        </is>
      </c>
      <c r="Q83" s="100" t="inlineStr">
        <is>
          <t>否</t>
        </is>
      </c>
      <c r="R83" s="100" t="inlineStr">
        <is>
          <t>否</t>
        </is>
      </c>
      <c r="S83" s="100" t="inlineStr">
        <is>
          <t>否</t>
        </is>
      </c>
      <c r="T83" s="100" t="inlineStr">
        <is>
          <t>曲靖市沾益区民族宗教事务局</t>
        </is>
      </c>
      <c r="U83" s="100" t="inlineStr">
        <is>
          <t>白水镇人民政府</t>
        </is>
      </c>
      <c r="V83" s="100" t="inlineStr">
        <is>
          <t>姜明珉</t>
        </is>
      </c>
      <c r="W83" s="99" t="n">
        <v>13408766620</v>
      </c>
      <c r="X83" s="100" t="inlineStr">
        <is>
          <t>是</t>
        </is>
      </c>
      <c r="Y83" s="132" t="n">
        <v>46082</v>
      </c>
      <c r="Z83" s="132" t="n">
        <v>46204</v>
      </c>
      <c r="AA83" s="99" t="n"/>
    </row>
    <row r="84">
      <c r="A84" s="98" t="inlineStr">
        <is>
          <t>四、易地搬迁后扶项目小计</t>
        </is>
      </c>
      <c r="B84" s="7" t="n"/>
      <c r="C84" s="7" t="n"/>
      <c r="D84" s="7" t="n"/>
      <c r="E84" s="7" t="n"/>
      <c r="F84" s="7" t="n"/>
      <c r="G84" s="7" t="n"/>
      <c r="H84" s="7" t="n"/>
      <c r="I84" s="22" t="n"/>
      <c r="J84" s="107">
        <f>SUM(J85:J86)</f>
        <v/>
      </c>
      <c r="K84" s="107">
        <f>SUM(K85:K86)</f>
        <v/>
      </c>
      <c r="L84" s="107">
        <f>SUM(L85:L86)</f>
        <v/>
      </c>
      <c r="M84" s="107">
        <f>SUM(M85:M86)</f>
        <v/>
      </c>
      <c r="N84" s="107" t="n"/>
      <c r="O84" s="7" t="n"/>
      <c r="P84" s="7" t="n"/>
      <c r="Q84" s="7" t="n"/>
      <c r="R84" s="7" t="n"/>
      <c r="S84" s="7" t="n"/>
      <c r="T84" s="7" t="n"/>
      <c r="U84" s="7" t="n"/>
      <c r="V84" s="7" t="n"/>
      <c r="W84" s="7" t="n"/>
      <c r="X84" s="7" t="n"/>
      <c r="Y84" s="7" t="n"/>
      <c r="Z84" s="22" t="n"/>
      <c r="AA84" s="115" t="n"/>
    </row>
    <row r="85" ht="36" customHeight="1" s="1">
      <c r="A85" s="99" t="n">
        <v>1</v>
      </c>
      <c r="B85" s="100" t="inlineStr">
        <is>
          <t>易地搬迁后扶</t>
        </is>
      </c>
      <c r="C85" s="100" t="inlineStr">
        <is>
          <t>易地搬迁后扶</t>
        </is>
      </c>
      <c r="D85" s="100" t="inlineStr">
        <is>
          <t>易地扶贫搬迁贷款债券贴息补助</t>
        </is>
      </c>
      <c r="E85" s="100" t="inlineStr">
        <is>
          <t>易地扶贫搬迁贷款债券贴息补助</t>
        </is>
      </c>
      <c r="F85" s="100" t="inlineStr">
        <is>
          <t>发改局</t>
        </is>
      </c>
      <c r="G85" s="99" t="n"/>
      <c r="H85" s="100" t="inlineStr">
        <is>
          <t>新建</t>
        </is>
      </c>
      <c r="I85" s="102" t="inlineStr">
        <is>
          <t>对易地扶贫搬迁贷款进行贴息补助</t>
        </is>
      </c>
      <c r="J85" s="99">
        <f>K85+L85+M85</f>
        <v/>
      </c>
      <c r="K85" s="99" t="n">
        <v>47</v>
      </c>
      <c r="L85" s="99" t="n"/>
      <c r="M85" s="99" t="n"/>
      <c r="N85" s="100" t="inlineStr">
        <is>
          <t>易地搬迁贴息（按照省级、市级下达的文件已明确用途）</t>
        </is>
      </c>
      <c r="O85" s="99" t="n"/>
      <c r="P85" s="99" t="inlineStr">
        <is>
          <t>72户392人</t>
        </is>
      </c>
      <c r="Q85" s="100" t="inlineStr">
        <is>
          <t>是</t>
        </is>
      </c>
      <c r="R85" s="100" t="inlineStr">
        <is>
          <t>否</t>
        </is>
      </c>
      <c r="S85" s="100" t="inlineStr">
        <is>
          <t>否</t>
        </is>
      </c>
      <c r="T85" s="100" t="inlineStr">
        <is>
          <t>曲靖市沾益区发改局</t>
        </is>
      </c>
      <c r="U85" s="100" t="inlineStr">
        <is>
          <t>曲靖市沾益区发改局</t>
        </is>
      </c>
      <c r="V85" s="100" t="inlineStr">
        <is>
          <t>保嘉豪</t>
        </is>
      </c>
      <c r="W85" s="99" t="n">
        <v>15924729566</v>
      </c>
      <c r="X85" s="100" t="inlineStr">
        <is>
          <t>是</t>
        </is>
      </c>
      <c r="Y85" s="132" t="n">
        <v>46054</v>
      </c>
      <c r="Z85" s="132" t="n">
        <v>46361</v>
      </c>
      <c r="AA85" s="115" t="n"/>
    </row>
    <row r="86" ht="72" customHeight="1" s="1">
      <c r="A86" s="99" t="n">
        <v>2</v>
      </c>
      <c r="B86" s="137" t="inlineStr">
        <is>
          <t>易地搬迁后扶</t>
        </is>
      </c>
      <c r="C86" s="137" t="inlineStr">
        <is>
          <t>易地搬迁后扶</t>
        </is>
      </c>
      <c r="D86" s="137" t="inlineStr">
        <is>
          <t>房屋修缮维护</t>
        </is>
      </c>
      <c r="E86" s="137" t="inlineStr">
        <is>
          <t>城区集中安置点太平社区太昌居民小组易地搬迁点房顶补漏项目</t>
        </is>
      </c>
      <c r="F86" s="137" t="inlineStr">
        <is>
          <t>发改局</t>
        </is>
      </c>
      <c r="G86" s="99" t="n"/>
      <c r="H86" s="137" t="inlineStr">
        <is>
          <t>维修改造</t>
        </is>
      </c>
      <c r="I86" s="140" t="inlineStr">
        <is>
          <t>安置小区7、8、9、10、11幢房顶渗水修缮，使用沥青进行修缮，共计3000㎡，单价80元/㎡，需资金24万元</t>
        </is>
      </c>
      <c r="J86" s="99">
        <f>K86+L86+M86</f>
        <v/>
      </c>
      <c r="K86" s="99" t="n"/>
      <c r="L86" s="99" t="n">
        <v>24</v>
      </c>
      <c r="M86" s="99" t="n"/>
      <c r="N86" s="137" t="inlineStr">
        <is>
          <t>通过项目实施后有效的解决了易地搬迁户72户的住房安全。</t>
        </is>
      </c>
      <c r="O86" s="99" t="n"/>
      <c r="P86" s="99" t="inlineStr">
        <is>
          <t>72户392人</t>
        </is>
      </c>
      <c r="Q86" s="137" t="inlineStr">
        <is>
          <t>是</t>
        </is>
      </c>
      <c r="R86" s="137" t="inlineStr">
        <is>
          <t>否</t>
        </is>
      </c>
      <c r="S86" s="137" t="inlineStr">
        <is>
          <t>否</t>
        </is>
      </c>
      <c r="T86" s="137" t="inlineStr">
        <is>
          <t>曲靖市沾益区发改局</t>
        </is>
      </c>
      <c r="U86" s="137" t="inlineStr">
        <is>
          <t>曲靖市沾益区发改局</t>
        </is>
      </c>
      <c r="V86" s="137" t="inlineStr">
        <is>
          <t>保嘉豪</t>
        </is>
      </c>
      <c r="W86" s="99" t="n">
        <v>15924729566</v>
      </c>
      <c r="X86" s="137" t="inlineStr">
        <is>
          <t>是</t>
        </is>
      </c>
      <c r="Y86" s="132" t="n">
        <v>46054</v>
      </c>
      <c r="Z86" s="132" t="n">
        <v>46361</v>
      </c>
      <c r="AA86" s="115" t="n"/>
    </row>
    <row r="87">
      <c r="A87" s="98" t="inlineStr">
        <is>
          <t>五、巩固三保障成果项目小计</t>
        </is>
      </c>
      <c r="B87" s="7" t="n"/>
      <c r="C87" s="7" t="n"/>
      <c r="D87" s="7" t="n"/>
      <c r="E87" s="7" t="n"/>
      <c r="F87" s="7" t="n"/>
      <c r="G87" s="7" t="n"/>
      <c r="H87" s="7" t="n"/>
      <c r="I87" s="22" t="n"/>
      <c r="J87" s="107">
        <f>SUM(J88:J88)</f>
        <v/>
      </c>
      <c r="K87" s="107">
        <f>SUM(K88:K88)</f>
        <v/>
      </c>
      <c r="L87" s="107">
        <f>SUM(L88:L88)</f>
        <v/>
      </c>
      <c r="M87" s="107">
        <f>SUM(M88:M88)</f>
        <v/>
      </c>
      <c r="N87" s="122" t="n"/>
      <c r="O87" s="7" t="n"/>
      <c r="P87" s="7" t="n"/>
      <c r="Q87" s="7" t="n"/>
      <c r="R87" s="7" t="n"/>
      <c r="S87" s="7" t="n"/>
      <c r="T87" s="7" t="n"/>
      <c r="U87" s="7" t="n"/>
      <c r="V87" s="7" t="n"/>
      <c r="W87" s="7" t="n"/>
      <c r="X87" s="7" t="n"/>
      <c r="Y87" s="7" t="n"/>
      <c r="Z87" s="7" t="n"/>
      <c r="AA87" s="22" t="n"/>
    </row>
    <row r="88" ht="120.75" customHeight="1" s="1">
      <c r="A88" s="99" t="n">
        <v>1</v>
      </c>
      <c r="B88" s="100" t="inlineStr">
        <is>
          <t>巩固三保障成果</t>
        </is>
      </c>
      <c r="C88" s="100" t="inlineStr">
        <is>
          <t>教育</t>
        </is>
      </c>
      <c r="D88" s="100" t="inlineStr">
        <is>
          <t>享受“雨露计划”职业教育补助</t>
        </is>
      </c>
      <c r="E88" s="100" t="inlineStr">
        <is>
          <t>雨露计划项目</t>
        </is>
      </c>
      <c r="F88" s="100" t="inlineStr">
        <is>
          <t>农业农村局</t>
        </is>
      </c>
      <c r="G88" s="99" t="n"/>
      <c r="H88" s="100" t="inlineStr">
        <is>
          <t>新建</t>
        </is>
      </c>
      <c r="I88" s="102" t="inlineStr">
        <is>
          <t>按政策对全区符合标准的680名困难学生进行补助。补助标准：从2022年秋季学期起，接受全日制普通大专、高职院校、技师学院、职业本科院校等高等职业教育的补助标准不低于5000元/人/年，接受全日制普通中专、技工院校中等职业教育的补助标准不低于4000元/人/年，接受全日制职业高中中等职业教育的补助标准为3000元/人/年。</t>
        </is>
      </c>
      <c r="J88" s="99" t="n">
        <v>300</v>
      </c>
      <c r="K88" s="99" t="n">
        <v>300</v>
      </c>
      <c r="L88" s="99" t="n">
        <v>0</v>
      </c>
      <c r="M88" s="99" t="n"/>
      <c r="N88" s="125" t="inlineStr">
        <is>
          <t>补助符合条件的680名全日制普通大专、高职院校、技师学院、职业本科院校等高等职业教育。</t>
        </is>
      </c>
      <c r="O88" s="125" t="inlineStr">
        <is>
          <t>补助符合条件的680名全日制普通大专、高职院校、技师学院、职业本科院校等高等职业教育减轻家庭负担。</t>
        </is>
      </c>
      <c r="P88" s="99" t="inlineStr">
        <is>
          <t>680人受益</t>
        </is>
      </c>
      <c r="Q88" s="100" t="inlineStr">
        <is>
          <t>否</t>
        </is>
      </c>
      <c r="R88" s="100" t="inlineStr">
        <is>
          <t>否</t>
        </is>
      </c>
      <c r="S88" s="100" t="inlineStr">
        <is>
          <t>是</t>
        </is>
      </c>
      <c r="T88" s="100" t="inlineStr">
        <is>
          <t>曲靖市沾益区农业农村局</t>
        </is>
      </c>
      <c r="U88" s="100" t="inlineStr">
        <is>
          <t>曲靖市沾益区农业农村局</t>
        </is>
      </c>
      <c r="V88" s="100" t="inlineStr">
        <is>
          <t>沈军</t>
        </is>
      </c>
      <c r="W88" s="99" t="n">
        <v>13887171111</v>
      </c>
      <c r="X88" s="100" t="inlineStr">
        <is>
          <t>是</t>
        </is>
      </c>
      <c r="Y88" s="132" t="n">
        <v>46024</v>
      </c>
      <c r="Z88" s="132" t="n">
        <v>46361</v>
      </c>
      <c r="AA88" s="99" t="n"/>
    </row>
    <row r="89">
      <c r="A89" s="98" t="inlineStr">
        <is>
          <t>七、项目管理费小计</t>
        </is>
      </c>
      <c r="B89" s="7" t="n"/>
      <c r="C89" s="7" t="n"/>
      <c r="D89" s="7" t="n"/>
      <c r="E89" s="7" t="n"/>
      <c r="F89" s="7" t="n"/>
      <c r="G89" s="7" t="n"/>
      <c r="H89" s="7" t="n"/>
      <c r="I89" s="22" t="n"/>
      <c r="J89" s="107" t="n">
        <v>10</v>
      </c>
      <c r="K89" s="107" t="n"/>
      <c r="L89" s="107" t="n">
        <v>10</v>
      </c>
      <c r="M89" s="107" t="n"/>
      <c r="N89" s="122" t="n"/>
      <c r="O89" s="7" t="n"/>
      <c r="P89" s="7" t="n"/>
      <c r="Q89" s="7" t="n"/>
      <c r="R89" s="7" t="n"/>
      <c r="S89" s="7" t="n"/>
      <c r="T89" s="7" t="n"/>
      <c r="U89" s="7" t="n"/>
      <c r="V89" s="7" t="n"/>
      <c r="W89" s="7" t="n"/>
      <c r="X89" s="7" t="n"/>
      <c r="Y89" s="7" t="n"/>
      <c r="Z89" s="7" t="n"/>
      <c r="AA89" s="22" t="n"/>
    </row>
    <row r="90" ht="49.5" customHeight="1" s="1">
      <c r="A90" s="99" t="n">
        <v>1</v>
      </c>
      <c r="B90" s="100" t="inlineStr">
        <is>
          <t>项目管理</t>
        </is>
      </c>
      <c r="C90" s="100" t="inlineStr">
        <is>
          <t>项目管理</t>
        </is>
      </c>
      <c r="D90" s="100" t="inlineStr">
        <is>
          <t>项目管理</t>
        </is>
      </c>
      <c r="E90" s="100" t="inlineStr">
        <is>
          <t>项目管理</t>
        </is>
      </c>
      <c r="F90" s="99" t="inlineStr">
        <is>
          <t>11各乡镇（街道）</t>
        </is>
      </c>
      <c r="G90" s="99" t="n"/>
      <c r="H90" s="100" t="inlineStr">
        <is>
          <t>新建</t>
        </is>
      </c>
      <c r="I90" s="102" t="inlineStr">
        <is>
          <t>按中央衔接资金提取不超过1%作为项目管理费，按省级衔接资金提取不超过5%作为项目管理费。项目管理费主要用于项目前期设计、招投标、审计等费用。</t>
        </is>
      </c>
      <c r="J90" s="99">
        <f>K90+L90+M90</f>
        <v/>
      </c>
      <c r="K90" s="99" t="n"/>
      <c r="L90" s="99" t="n">
        <v>10</v>
      </c>
      <c r="M90" s="99" t="n"/>
      <c r="N90" s="102" t="inlineStr">
        <is>
          <t>确保2026年实施的项目达到预计效果。</t>
        </is>
      </c>
      <c r="O90" s="102" t="inlineStr">
        <is>
          <t>确保2026年实施的项目达到预计效果。</t>
        </is>
      </c>
      <c r="P90" s="99" t="n"/>
      <c r="Q90" s="100" t="inlineStr">
        <is>
          <t>否</t>
        </is>
      </c>
      <c r="R90" s="100" t="inlineStr">
        <is>
          <t>否</t>
        </is>
      </c>
      <c r="S90" s="100" t="inlineStr">
        <is>
          <t>是</t>
        </is>
      </c>
      <c r="T90" s="100" t="inlineStr">
        <is>
          <t>区农业农村局</t>
        </is>
      </c>
      <c r="U90" s="100" t="inlineStr">
        <is>
          <t>区农业农村局</t>
        </is>
      </c>
      <c r="V90" s="668" t="inlineStr">
        <is>
          <t>沈军</t>
        </is>
      </c>
      <c r="W90" s="673" t="n">
        <v>13887171111</v>
      </c>
      <c r="X90" s="100" t="inlineStr">
        <is>
          <t>是</t>
        </is>
      </c>
      <c r="Y90" s="132" t="n">
        <v>46024</v>
      </c>
      <c r="Z90" s="132" t="n">
        <v>46361</v>
      </c>
      <c r="AA90" s="115" t="n"/>
    </row>
    <row r="91">
      <c r="A91" s="98" t="inlineStr">
        <is>
          <t>八、其他项目小计</t>
        </is>
      </c>
      <c r="B91" s="7" t="n"/>
      <c r="C91" s="7" t="n"/>
      <c r="D91" s="7" t="n"/>
      <c r="E91" s="7" t="n"/>
      <c r="F91" s="7" t="n"/>
      <c r="G91" s="7" t="n"/>
      <c r="H91" s="7" t="n"/>
      <c r="I91" s="22" t="n"/>
      <c r="J91" s="107" t="n"/>
      <c r="K91" s="107" t="n"/>
      <c r="L91" s="107" t="n"/>
      <c r="M91" s="107" t="n"/>
      <c r="N91" s="122" t="n"/>
      <c r="O91" s="7" t="n"/>
      <c r="P91" s="7" t="n"/>
      <c r="Q91" s="7" t="n"/>
      <c r="R91" s="7" t="n"/>
      <c r="S91" s="7" t="n"/>
      <c r="T91" s="7" t="n"/>
      <c r="U91" s="7" t="n"/>
      <c r="V91" s="7" t="n"/>
      <c r="W91" s="7" t="n"/>
      <c r="X91" s="7" t="n"/>
      <c r="Y91" s="7" t="n"/>
      <c r="Z91" s="7" t="n"/>
      <c r="AA91" s="22" t="n"/>
    </row>
  </sheetData>
  <mergeCells count="44">
    <mergeCell ref="A41:I41"/>
    <mergeCell ref="A2:A4"/>
    <mergeCell ref="A84:I84"/>
    <mergeCell ref="C2:C4"/>
    <mergeCell ref="N84:Z84"/>
    <mergeCell ref="A89:I89"/>
    <mergeCell ref="T2:T4"/>
    <mergeCell ref="K3:L3"/>
    <mergeCell ref="F3:F4"/>
    <mergeCell ref="N91:AA91"/>
    <mergeCell ref="W2:W4"/>
    <mergeCell ref="O2:O4"/>
    <mergeCell ref="J2:M2"/>
    <mergeCell ref="Q2:Q4"/>
    <mergeCell ref="N41:AA41"/>
    <mergeCell ref="A5:I5"/>
    <mergeCell ref="G3:G4"/>
    <mergeCell ref="M3:M4"/>
    <mergeCell ref="AA2:AA4"/>
    <mergeCell ref="V2:V4"/>
    <mergeCell ref="R2:R4"/>
    <mergeCell ref="X2:X4"/>
    <mergeCell ref="A91:I91"/>
    <mergeCell ref="I2:I4"/>
    <mergeCell ref="F2:G2"/>
    <mergeCell ref="U2:U4"/>
    <mergeCell ref="N39:AA39"/>
    <mergeCell ref="N89:AA89"/>
    <mergeCell ref="J3:J4"/>
    <mergeCell ref="A39:I39"/>
    <mergeCell ref="B2:B4"/>
    <mergeCell ref="S2:S4"/>
    <mergeCell ref="D2:D4"/>
    <mergeCell ref="P2:P4"/>
    <mergeCell ref="N87:AA87"/>
    <mergeCell ref="H2:H4"/>
    <mergeCell ref="N2:N4"/>
    <mergeCell ref="Y2:Y4"/>
    <mergeCell ref="N6:AA6"/>
    <mergeCell ref="Z2:Z4"/>
    <mergeCell ref="A6:I6"/>
    <mergeCell ref="A87:I87"/>
    <mergeCell ref="A1:AA1"/>
    <mergeCell ref="E2:E4"/>
  </mergeCells>
  <dataValidations count="2">
    <dataValidation sqref="B8 B88" showDropDown="0" showInputMessage="1" showErrorMessage="1" allowBlank="0" type="list">
      <formula1>首行</formula1>
    </dataValidation>
    <dataValidation sqref="C8:D8 C16:D16 C88:D88" showDropDown="0" showInputMessage="1" showErrorMessage="1" allowBlank="0" type="list">
      <formula1>INDIRECT(B8)</formula1>
    </dataValidation>
  </dataValidations>
  <pageMargins left="0.75" right="0.75" top="1" bottom="1" header="0.5" footer="0.5"/>
  <pageSetup orientation="portrait" paperSize="9"/>
</worksheet>
</file>

<file path=xl/worksheets/sheet9.xml><?xml version="1.0" encoding="utf-8"?>
<worksheet xmlns="http://schemas.openxmlformats.org/spreadsheetml/2006/main">
  <sheetPr>
    <outlinePr summaryBelow="1" summaryRight="1"/>
    <pageSetUpPr/>
  </sheetPr>
  <dimension ref="A1:Y112"/>
  <sheetViews>
    <sheetView workbookViewId="0">
      <selection activeCell="K8" sqref="K8"/>
    </sheetView>
  </sheetViews>
  <sheetFormatPr baseColWidth="8" defaultColWidth="9" defaultRowHeight="13.5"/>
  <cols>
    <col width="27.75" customWidth="1" style="1" min="9" max="9"/>
    <col width="11.75" customWidth="1" style="1" min="11" max="11"/>
    <col width="31.375" customWidth="1" style="1" min="14" max="14"/>
  </cols>
  <sheetData>
    <row r="1" ht="56" customHeight="1" s="1">
      <c r="A1" s="2" t="inlineStr">
        <is>
          <t>富源县2026年度巩固拓展脱贫攻坚成果和乡村振兴项目库申报表（县/乡/村）</t>
        </is>
      </c>
      <c r="V1" s="68" t="n"/>
      <c r="W1" s="68" t="n"/>
      <c r="X1" s="68" t="n"/>
      <c r="Y1" s="68" t="n"/>
    </row>
    <row r="2" ht="14.25" customHeight="1" s="1">
      <c r="A2" s="3" t="inlineStr">
        <is>
          <t>序号</t>
        </is>
      </c>
      <c r="B2" s="3" t="inlineStr">
        <is>
          <t>项目类型</t>
        </is>
      </c>
      <c r="C2" s="3" t="inlineStr">
        <is>
          <t>二级项目类型</t>
        </is>
      </c>
      <c r="D2" s="3" t="inlineStr">
        <is>
          <t>项目子类型</t>
        </is>
      </c>
      <c r="E2" s="3" t="inlineStr">
        <is>
          <t>项目名称</t>
        </is>
      </c>
      <c r="F2" s="3" t="inlineStr">
        <is>
          <t>项目地点</t>
        </is>
      </c>
      <c r="G2" s="22" t="n"/>
      <c r="H2" s="3" t="inlineStr">
        <is>
          <t>建设
性质</t>
        </is>
      </c>
      <c r="I2" s="3" t="inlineStr">
        <is>
          <t>项目概要及建设主要内容</t>
        </is>
      </c>
      <c r="J2" s="3" t="inlineStr">
        <is>
          <t>项目概算总投资（万元）</t>
        </is>
      </c>
      <c r="K2" s="7" t="n"/>
      <c r="L2" s="7" t="n"/>
      <c r="M2" s="22" t="n"/>
      <c r="N2" s="3" t="inlineStr">
        <is>
          <t>项目绩效目标
（总体目标）</t>
        </is>
      </c>
      <c r="O2" s="3" t="inlineStr">
        <is>
          <t>联农带农机制</t>
        </is>
      </c>
      <c r="P2" s="3" t="inlineStr">
        <is>
          <t>预计受益人数</t>
        </is>
      </c>
      <c r="Q2" s="3" t="inlineStr">
        <is>
          <t>是否到户项目</t>
        </is>
      </c>
      <c r="R2" s="3" t="inlineStr">
        <is>
          <t>是否易地搬迁后扶项目</t>
        </is>
      </c>
      <c r="S2" s="3" t="inlineStr">
        <is>
          <t>是否劳动密集型产业</t>
        </is>
      </c>
      <c r="T2" s="3" t="inlineStr">
        <is>
          <t>项目主管部门</t>
        </is>
      </c>
      <c r="U2" s="3" t="inlineStr">
        <is>
          <t>项目实施单位</t>
        </is>
      </c>
      <c r="V2" s="3" t="inlineStr">
        <is>
          <t>是否纳入年度实施计划</t>
        </is>
      </c>
      <c r="W2" s="3" t="inlineStr">
        <is>
          <t>项目计划开工时间</t>
        </is>
      </c>
      <c r="X2" s="3" t="inlineStr">
        <is>
          <t>项目计划完工时间</t>
        </is>
      </c>
      <c r="Y2" s="3" t="inlineStr">
        <is>
          <t>备注</t>
        </is>
      </c>
    </row>
    <row r="3" ht="14.25" customHeight="1" s="1">
      <c r="A3" s="4" t="n"/>
      <c r="B3" s="4" t="n"/>
      <c r="C3" s="4" t="n"/>
      <c r="D3" s="4" t="n"/>
      <c r="E3" s="4" t="n"/>
      <c r="F3" s="3" t="inlineStr">
        <is>
          <t>乡（镇）</t>
        </is>
      </c>
      <c r="G3" s="3" t="inlineStr">
        <is>
          <t>村（社区）</t>
        </is>
      </c>
      <c r="H3" s="4" t="n"/>
      <c r="I3" s="4" t="n"/>
      <c r="J3" s="3" t="inlineStr">
        <is>
          <t>小计</t>
        </is>
      </c>
      <c r="K3" s="3" t="inlineStr">
        <is>
          <t>财政衔接资金</t>
        </is>
      </c>
      <c r="L3" s="22" t="n"/>
      <c r="M3" s="3" t="inlineStr">
        <is>
          <t>其他
资金</t>
        </is>
      </c>
      <c r="N3" s="4" t="n"/>
      <c r="O3" s="4" t="n"/>
      <c r="P3" s="4" t="n"/>
      <c r="Q3" s="4" t="n"/>
      <c r="R3" s="4" t="n"/>
      <c r="S3" s="4" t="n"/>
      <c r="T3" s="4" t="n"/>
      <c r="U3" s="4" t="n"/>
      <c r="V3" s="4" t="n"/>
      <c r="W3" s="4" t="n"/>
      <c r="X3" s="4" t="n"/>
      <c r="Y3" s="4" t="n"/>
    </row>
    <row r="4" ht="27" customHeight="1" s="1">
      <c r="A4" s="5" t="n"/>
      <c r="B4" s="5" t="n"/>
      <c r="C4" s="5" t="n"/>
      <c r="D4" s="5" t="n"/>
      <c r="E4" s="5" t="n"/>
      <c r="F4" s="5" t="n"/>
      <c r="G4" s="5" t="n"/>
      <c r="H4" s="5" t="n"/>
      <c r="I4" s="5" t="n"/>
      <c r="J4" s="5" t="n"/>
      <c r="K4" s="3" t="inlineStr">
        <is>
          <t>中央
资金</t>
        </is>
      </c>
      <c r="L4" s="3" t="inlineStr">
        <is>
          <t>省级
资金</t>
        </is>
      </c>
      <c r="M4" s="5" t="n"/>
      <c r="N4" s="5" t="n"/>
      <c r="O4" s="5" t="n"/>
      <c r="P4" s="5" t="n"/>
      <c r="Q4" s="5" t="n"/>
      <c r="R4" s="5" t="n"/>
      <c r="S4" s="5" t="n"/>
      <c r="T4" s="5" t="n"/>
      <c r="U4" s="5" t="n"/>
      <c r="V4" s="5" t="n"/>
      <c r="W4" s="5" t="n"/>
      <c r="X4" s="5" t="n"/>
      <c r="Y4" s="5" t="n"/>
    </row>
    <row r="5">
      <c r="A5" s="6" t="inlineStr">
        <is>
          <t>合计</t>
        </is>
      </c>
      <c r="B5" s="7" t="n"/>
      <c r="C5" s="7" t="n"/>
      <c r="D5" s="7" t="n"/>
      <c r="E5" s="7" t="n"/>
      <c r="F5" s="7" t="n"/>
      <c r="G5" s="7" t="n"/>
      <c r="H5" s="7" t="n"/>
      <c r="I5" s="22" t="n"/>
      <c r="J5" s="598">
        <f>SUM(K5:M5)</f>
        <v/>
      </c>
      <c r="K5" s="598">
        <f>K6+K49+K53+K100+K103+K108+K110</f>
        <v/>
      </c>
      <c r="L5" s="598">
        <f>L6+L49+L53+L100+L103+L108+L110</f>
        <v/>
      </c>
      <c r="M5" s="598">
        <f>M6+M49+M53+M100+M103+M108+M110</f>
        <v/>
      </c>
      <c r="N5" s="9" t="n"/>
      <c r="O5" s="9" t="n"/>
      <c r="P5" s="9" t="n"/>
      <c r="Q5" s="9" t="n"/>
      <c r="R5" s="9" t="n"/>
      <c r="S5" s="9" t="n"/>
      <c r="T5" s="9" t="n"/>
      <c r="U5" s="9" t="n"/>
      <c r="V5" s="9" t="n"/>
      <c r="W5" s="9" t="n"/>
      <c r="X5" s="9" t="n"/>
      <c r="Y5" s="70" t="n"/>
    </row>
    <row r="6">
      <c r="A6" s="8" t="inlineStr">
        <is>
          <t>一、产业项目小计</t>
        </is>
      </c>
      <c r="B6" s="7" t="n"/>
      <c r="C6" s="7" t="n"/>
      <c r="D6" s="7" t="n"/>
      <c r="E6" s="7" t="n"/>
      <c r="F6" s="7" t="n"/>
      <c r="G6" s="7" t="n"/>
      <c r="H6" s="7" t="n"/>
      <c r="I6" s="22" t="n"/>
      <c r="J6" s="598">
        <f>SUM(K6:M6)</f>
        <v/>
      </c>
      <c r="K6" s="674">
        <f>SUM(K7:K48)</f>
        <v/>
      </c>
      <c r="L6" s="674">
        <f>SUM(L7:L48)</f>
        <v/>
      </c>
      <c r="M6" s="674">
        <f>SUM(M7:M48)</f>
        <v/>
      </c>
      <c r="N6" s="8" t="n"/>
      <c r="O6" s="7" t="n"/>
      <c r="P6" s="7" t="n"/>
      <c r="Q6" s="7" t="n"/>
      <c r="R6" s="7" t="n"/>
      <c r="S6" s="7" t="n"/>
      <c r="T6" s="7" t="n"/>
      <c r="U6" s="7" t="n"/>
      <c r="V6" s="7" t="n"/>
      <c r="W6" s="7" t="n"/>
      <c r="X6" s="7" t="n"/>
      <c r="Y6" s="22" t="n"/>
    </row>
    <row r="7" ht="24" customHeight="1" s="1">
      <c r="A7" s="9" t="n">
        <v>1</v>
      </c>
      <c r="B7" s="675" t="inlineStr">
        <is>
          <t>产业发展</t>
        </is>
      </c>
      <c r="C7" s="675" t="inlineStr">
        <is>
          <t>金融保险配套项目</t>
        </is>
      </c>
      <c r="D7" s="675" t="inlineStr">
        <is>
          <t>小额贷款贴息</t>
        </is>
      </c>
      <c r="E7" s="675" t="inlineStr">
        <is>
          <t>脱贫人口小额贷款贴息</t>
        </is>
      </c>
      <c r="F7" s="675" t="inlineStr">
        <is>
          <t>各乡镇（街道）</t>
        </is>
      </c>
      <c r="G7" s="675" t="inlineStr">
        <is>
          <t>各行政村</t>
        </is>
      </c>
      <c r="H7" s="675" t="inlineStr">
        <is>
          <t>新建</t>
        </is>
      </c>
      <c r="I7" s="675" t="inlineStr">
        <is>
          <t>对以前年度发放及2026年新增的脱贫人口小额信贷共26500万元进行贴息。</t>
        </is>
      </c>
      <c r="J7" s="598">
        <f>SUM(K7:M7)</f>
        <v/>
      </c>
      <c r="K7" s="598" t="n">
        <v>1000</v>
      </c>
      <c r="L7" s="676" t="n"/>
      <c r="M7" s="598" t="n"/>
      <c r="N7" s="675" t="inlineStr">
        <is>
          <t>为5500余户脱贫户和三类监测对象积极发展生产提供金融扶持，增加农户收入。</t>
        </is>
      </c>
      <c r="O7" s="675" t="inlineStr">
        <is>
          <t>带动种养殖</t>
        </is>
      </c>
      <c r="P7" s="677" t="n">
        <v>22000</v>
      </c>
      <c r="Q7" s="675" t="inlineStr">
        <is>
          <t>是</t>
        </is>
      </c>
      <c r="R7" s="675" t="inlineStr">
        <is>
          <t>否</t>
        </is>
      </c>
      <c r="S7" s="675" t="inlineStr">
        <is>
          <t>否</t>
        </is>
      </c>
      <c r="T7" s="675" t="inlineStr">
        <is>
          <t>富源县农业农村局</t>
        </is>
      </c>
      <c r="U7" s="675" t="inlineStr">
        <is>
          <t>各乡镇（街道）</t>
        </is>
      </c>
      <c r="V7" s="675" t="inlineStr">
        <is>
          <t xml:space="preserve">是 </t>
        </is>
      </c>
      <c r="W7" s="9" t="n">
        <v>2026.1</v>
      </c>
      <c r="X7" s="9" t="n">
        <v>2026.12</v>
      </c>
      <c r="Y7" s="598" t="n"/>
    </row>
    <row r="8" ht="72" customHeight="1" s="1">
      <c r="A8" s="9" t="n">
        <v>2</v>
      </c>
      <c r="B8" s="675" t="inlineStr">
        <is>
          <t>产业发展</t>
        </is>
      </c>
      <c r="C8" s="675" t="inlineStr">
        <is>
          <t>金融保险配套项目</t>
        </is>
      </c>
      <c r="D8" s="675" t="inlineStr">
        <is>
          <t>其它</t>
        </is>
      </c>
      <c r="E8" s="675" t="inlineStr">
        <is>
          <t>支持联农带农经营主体奖补项目</t>
        </is>
      </c>
      <c r="F8" s="675" t="inlineStr">
        <is>
          <t>12个乡镇（街道）</t>
        </is>
      </c>
      <c r="G8" s="675" t="inlineStr">
        <is>
          <t>涉及村（居）委会</t>
        </is>
      </c>
      <c r="H8" s="675" t="inlineStr">
        <is>
          <t>续建</t>
        </is>
      </c>
      <c r="I8" s="675" t="inlineStr">
        <is>
          <t>对采取至少一种方式(包括但不限于：土地流转、吸 纳就业、生产托管、订单收购、收益分红等)与脱贫人口、监测对象及其他农户建立稳定利益联结关系和合理的收益分配机制联农带农新型经营主体进行奖补。</t>
        </is>
      </c>
      <c r="J8" s="598">
        <f>SUM(K8:M8)</f>
        <v/>
      </c>
      <c r="K8" s="598" t="n">
        <v>500</v>
      </c>
      <c r="L8" s="678" t="n"/>
      <c r="M8" s="598" t="n"/>
      <c r="N8" s="675" t="inlineStr">
        <is>
          <t>1、带动农户不低于30户，其中脱贫人口、监测帮扶对象及家庭年人均纯收入低于1万元的农户占比达到30%以上。
2、每年每个经营主体可申请一次奖补，单个经营主体年度财政奖补资金不超过20万元。</t>
        </is>
      </c>
      <c r="O8" s="675" t="inlineStr">
        <is>
          <t>土地流转、带动种植、带动务工就业等</t>
        </is>
      </c>
      <c r="P8" s="677" t="n">
        <v>1670</v>
      </c>
      <c r="Q8" s="675" t="inlineStr">
        <is>
          <t>是</t>
        </is>
      </c>
      <c r="R8" s="675" t="inlineStr">
        <is>
          <t>否</t>
        </is>
      </c>
      <c r="S8" s="675" t="inlineStr">
        <is>
          <t>否</t>
        </is>
      </c>
      <c r="T8" s="675" t="inlineStr">
        <is>
          <t>富源县农业农村局</t>
        </is>
      </c>
      <c r="U8" s="675" t="inlineStr">
        <is>
          <t>各乡镇（街道）</t>
        </is>
      </c>
      <c r="V8" s="675" t="inlineStr">
        <is>
          <t>是</t>
        </is>
      </c>
      <c r="W8" s="9" t="n">
        <v>2026.1</v>
      </c>
      <c r="X8" s="9" t="n">
        <v>2026.12</v>
      </c>
      <c r="Y8" s="9" t="n"/>
    </row>
    <row r="9" ht="48" customHeight="1" s="1">
      <c r="A9" s="9" t="n">
        <v>3</v>
      </c>
      <c r="B9" s="9" t="inlineStr">
        <is>
          <t>产业发展</t>
        </is>
      </c>
      <c r="C9" s="9" t="inlineStr">
        <is>
          <t>生产项目</t>
        </is>
      </c>
      <c r="D9" s="9" t="inlineStr">
        <is>
          <t>产业奖补</t>
        </is>
      </c>
      <c r="E9" s="9" t="inlineStr">
        <is>
          <t>富源县庭院经济奖补项目</t>
        </is>
      </c>
      <c r="F9" s="675" t="inlineStr">
        <is>
          <t>各乡镇（街道）</t>
        </is>
      </c>
      <c r="G9" s="675" t="inlineStr">
        <is>
          <t>有关行政村（社区 ）</t>
        </is>
      </c>
      <c r="H9" s="9" t="inlineStr">
        <is>
          <t>新建</t>
        </is>
      </c>
      <c r="I9" s="11" t="inlineStr">
        <is>
          <t>针对全县各乡镇（街道）有劳动能力的防贫对象，选择2-3个庭院经济产业，通过发展种植、养殖优先带动三类对象发展庭院经济增收。</t>
        </is>
      </c>
      <c r="J9" s="598">
        <f>SUM(K9:M9)</f>
        <v/>
      </c>
      <c r="K9" s="676" t="n"/>
      <c r="L9" s="676" t="n">
        <v>200</v>
      </c>
      <c r="M9" s="676" t="n"/>
      <c r="N9" s="9" t="inlineStr">
        <is>
          <t>通过项目实施，可带动1050户脱贫户和三类监测对象在房前屋后发展种植、养殖实现户均增收3000元以上。</t>
        </is>
      </c>
      <c r="O9" s="26" t="inlineStr">
        <is>
          <t>通过产业奖补带动发展</t>
        </is>
      </c>
      <c r="P9" s="591" t="n">
        <v>4260</v>
      </c>
      <c r="Q9" s="9" t="inlineStr">
        <is>
          <t>否</t>
        </is>
      </c>
      <c r="R9" s="9" t="inlineStr">
        <is>
          <t>否</t>
        </is>
      </c>
      <c r="S9" s="9" t="inlineStr">
        <is>
          <t>是</t>
        </is>
      </c>
      <c r="T9" s="9" t="inlineStr">
        <is>
          <t>富源县农业农村局</t>
        </is>
      </c>
      <c r="U9" s="675" t="inlineStr">
        <is>
          <t>各乡镇（街道）</t>
        </is>
      </c>
      <c r="V9" s="675" t="inlineStr">
        <is>
          <t xml:space="preserve">是 </t>
        </is>
      </c>
      <c r="W9" s="9" t="n">
        <v>2026.1</v>
      </c>
      <c r="X9" s="9" t="n">
        <v>2026.12</v>
      </c>
      <c r="Y9" s="26" t="n"/>
    </row>
    <row r="10" ht="48" customHeight="1" s="1">
      <c r="A10" s="9" t="n">
        <v>4</v>
      </c>
      <c r="B10" s="11" t="inlineStr">
        <is>
          <t>产业发展</t>
        </is>
      </c>
      <c r="C10" s="594" t="inlineStr">
        <is>
          <t>产业奖补</t>
        </is>
      </c>
      <c r="D10" s="594" t="inlineStr">
        <is>
          <t>其它</t>
        </is>
      </c>
      <c r="E10" s="675" t="inlineStr">
        <is>
          <t>富源县魔芋种植一次性奖补项目</t>
        </is>
      </c>
      <c r="F10" s="594" t="inlineStr">
        <is>
          <t>各乡镇（街道）</t>
        </is>
      </c>
      <c r="G10" s="9" t="inlineStr">
        <is>
          <t>各行政村</t>
        </is>
      </c>
      <c r="H10" s="9" t="inlineStr">
        <is>
          <t>新建</t>
        </is>
      </c>
      <c r="I10" s="15" t="inlineStr">
        <is>
          <t>对全县从事魔芋种植的防贫对象进行一次性奖补。通过核实监测对象实际种植面积，每种植一亩白魔芋给予监测对象2000元奖补资金。</t>
        </is>
      </c>
      <c r="J10" s="598">
        <f>SUM(K10:M10)</f>
        <v/>
      </c>
      <c r="K10" s="676" t="n">
        <v>300</v>
      </c>
      <c r="L10" s="679" t="n"/>
      <c r="M10" s="676" t="n"/>
      <c r="N10" s="9" t="inlineStr">
        <is>
          <t>为进一步加大开发式帮扶措施力度，激发脱贫群众内生动力，建立健全“以奖代补、以效定补”等激励机制,预计全县监测对象400余户受益</t>
        </is>
      </c>
      <c r="O10" s="9" t="inlineStr">
        <is>
          <t>通过种植销售魔芋产品，增加监测对象收入</t>
        </is>
      </c>
      <c r="P10" s="591" t="n">
        <v>700</v>
      </c>
      <c r="Q10" s="11" t="inlineStr">
        <is>
          <t xml:space="preserve">是 </t>
        </is>
      </c>
      <c r="R10" s="11" t="inlineStr">
        <is>
          <t>否</t>
        </is>
      </c>
      <c r="S10" s="11" t="inlineStr">
        <is>
          <t>否</t>
        </is>
      </c>
      <c r="T10" s="9" t="inlineStr">
        <is>
          <t>县农业农村局</t>
        </is>
      </c>
      <c r="U10" s="11" t="inlineStr">
        <is>
          <t>各乡镇（街道）</t>
        </is>
      </c>
      <c r="V10" s="11" t="inlineStr">
        <is>
          <t xml:space="preserve">是 </t>
        </is>
      </c>
      <c r="W10" s="9" t="n">
        <v>2026.1</v>
      </c>
      <c r="X10" s="9" t="n">
        <v>2026.12</v>
      </c>
      <c r="Y10" s="11" t="n"/>
    </row>
    <row r="11" ht="204" customHeight="1" s="1">
      <c r="A11" s="9" t="n">
        <v>5</v>
      </c>
      <c r="B11" s="675" t="inlineStr">
        <is>
          <t>产业发展</t>
        </is>
      </c>
      <c r="C11" s="675" t="inlineStr">
        <is>
          <t>生产项目</t>
        </is>
      </c>
      <c r="D11" s="675" t="inlineStr">
        <is>
          <t>产业奖补</t>
        </is>
      </c>
      <c r="E11" s="675" t="inlineStr">
        <is>
          <t>大河乌猪产加销全产业链建设奖补项目</t>
        </is>
      </c>
      <c r="F11" s="675" t="inlineStr">
        <is>
          <t>农业农村局</t>
        </is>
      </c>
      <c r="G11" s="675" t="n"/>
      <c r="H11" s="675" t="inlineStr">
        <is>
          <t>新建</t>
        </is>
      </c>
      <c r="I11" s="675" t="inlineStr">
        <is>
          <t xml:space="preserve">1.大河乌猪中小型规模化养殖场进行改造升级奖补。计划实施40个猪场，每个猪场奖补资金15-20万元；
2.大河乌猪良种推广奖补。计划推广种猪900头，每头补助1500元；
3.联农带农奖补。专业合作社联农带农建立大河乌猪养殖示范村12个，每个示范村饲养出栏大河乌猪黑毛肉猪500头，每个示范村奖补3万元；肉产品加工龙头企业保护价回收农户饲养黑猪，每头补助150元。
4.大河乌猪特色肉产品销售门店建设奖补。计划建设销售门店27个，每个门店的奖补标准为，省会城市20万元，市级城市15万元，县级城市10万元。
</t>
        </is>
      </c>
      <c r="J11" s="598">
        <f>SUM(K11:M11)</f>
        <v/>
      </c>
      <c r="K11" s="598" t="n">
        <v>1500</v>
      </c>
      <c r="L11" s="678" t="n"/>
      <c r="M11" s="598" t="n"/>
      <c r="N11" s="675" t="inlineStr">
        <is>
          <t>1.升级改造40个大河乌猪中小型规模化养殖场；
2.推广大河乌猪种猪900头；
3.建设大河乌猪示范村12个，饲养出栏大河乌猪黑毛肉猪6000头；
4.建设大河乌猪特色肉产品销售门店27个；
5.带动1200户养殖大河乌猪，实现户均增收1.2万元。</t>
        </is>
      </c>
      <c r="O11" s="675" t="inlineStr">
        <is>
          <t>采用“公司＋合作社+农户”运作模式，保护价回收农户养殖的大河乌猪黑毛肉猪，创建高原特色肉产品品牌</t>
        </is>
      </c>
      <c r="P11" s="677" t="n">
        <v>6000</v>
      </c>
      <c r="Q11" s="675" t="inlineStr">
        <is>
          <t>是</t>
        </is>
      </c>
      <c r="R11" s="675" t="inlineStr">
        <is>
          <t>否</t>
        </is>
      </c>
      <c r="S11" s="675" t="inlineStr">
        <is>
          <t>是</t>
        </is>
      </c>
      <c r="T11" s="675" t="inlineStr">
        <is>
          <t>富源县农业农村局</t>
        </is>
      </c>
      <c r="U11" s="11" t="inlineStr">
        <is>
          <t>各乡镇（街道）</t>
        </is>
      </c>
      <c r="V11" s="675" t="inlineStr">
        <is>
          <t xml:space="preserve">是 </t>
        </is>
      </c>
      <c r="W11" s="9" t="n">
        <v>2026.01</v>
      </c>
      <c r="X11" s="9" t="n">
        <v>2026.12</v>
      </c>
      <c r="Y11" s="9" t="n"/>
    </row>
    <row r="12" ht="96" customHeight="1" s="1">
      <c r="A12" s="9" t="n">
        <v>6</v>
      </c>
      <c r="B12" s="9" t="inlineStr">
        <is>
          <t>产业发展</t>
        </is>
      </c>
      <c r="C12" s="9" t="inlineStr">
        <is>
          <t>生产项目</t>
        </is>
      </c>
      <c r="D12" s="594" t="inlineStr">
        <is>
          <t>养殖业基地</t>
        </is>
      </c>
      <c r="E12" s="675" t="inlineStr">
        <is>
          <t>富源县大河乌猪高技术育种中心建设项目</t>
        </is>
      </c>
      <c r="F12" s="594" t="inlineStr">
        <is>
          <t>大河镇</t>
        </is>
      </c>
      <c r="G12" s="9" t="inlineStr">
        <is>
          <t>黄泥村</t>
        </is>
      </c>
      <c r="H12" s="9" t="inlineStr">
        <is>
          <t>新建</t>
        </is>
      </c>
      <c r="I12" s="16" t="inlineStr">
        <is>
          <t>在富源县大河镇大河种猪场建立大河乌猪高技术育种中心。开展大河乌猪育种技术创新，打造种业“芯片”，固牢产业根基。建立动物疫病抗体监测实验室1个并购置实验设备1套；建立动物营养实验室1个并购置实验设备1套；开展大河乌猪新家系培育，购置育种设备及软件1套。</t>
        </is>
      </c>
      <c r="J12" s="598">
        <f>SUM(K12:M12)</f>
        <v/>
      </c>
      <c r="K12" s="676" t="n"/>
      <c r="L12" s="680" t="n">
        <v>550</v>
      </c>
      <c r="M12" s="676" t="n">
        <v>0</v>
      </c>
      <c r="N12" s="11" t="inlineStr">
        <is>
          <t>通过项目实施，带动300户农户开展大河乌猪养殖，实现户均增收3000元。</t>
        </is>
      </c>
      <c r="O12" s="9" t="inlineStr">
        <is>
          <t>带动大河乌猪养殖</t>
        </is>
      </c>
      <c r="P12" s="591" t="n">
        <v>1500</v>
      </c>
      <c r="Q12" s="11" t="inlineStr">
        <is>
          <t>否</t>
        </is>
      </c>
      <c r="R12" s="11" t="inlineStr">
        <is>
          <t>否</t>
        </is>
      </c>
      <c r="S12" s="11" t="inlineStr">
        <is>
          <t>否</t>
        </is>
      </c>
      <c r="T12" s="9" t="inlineStr">
        <is>
          <t>富源县农业农村局</t>
        </is>
      </c>
      <c r="U12" s="9" t="inlineStr">
        <is>
          <t>富源县农业农村局大河乌猪研究所</t>
        </is>
      </c>
      <c r="V12" s="675" t="inlineStr">
        <is>
          <t xml:space="preserve">是 </t>
        </is>
      </c>
      <c r="W12" s="9" t="n">
        <v>2026.01</v>
      </c>
      <c r="X12" s="9" t="n">
        <v>2026.12</v>
      </c>
      <c r="Y12" s="9" t="n"/>
    </row>
    <row r="13" ht="252" customHeight="1" s="1">
      <c r="A13" s="9" t="n">
        <v>7</v>
      </c>
      <c r="B13" s="11" t="inlineStr">
        <is>
          <t>产业发展</t>
        </is>
      </c>
      <c r="C13" s="11" t="inlineStr">
        <is>
          <t>加工流通项目</t>
        </is>
      </c>
      <c r="D13" s="11" t="inlineStr">
        <is>
          <t>品牌打造及展销平台</t>
        </is>
      </c>
      <c r="E13" s="11" t="inlineStr">
        <is>
          <t>大河乌猪云养云卖及品牌孵化项目</t>
        </is>
      </c>
      <c r="F13" s="11" t="inlineStr">
        <is>
          <t>农业农村局</t>
        </is>
      </c>
      <c r="G13" s="11" t="n"/>
      <c r="H13" s="9" t="inlineStr">
        <is>
          <t>新建</t>
        </is>
      </c>
      <c r="I13" s="11" t="inlineStr">
        <is>
          <t>1、建设大河乌猪云养云卖平台一个，包含APP及小程序；
2、互联网+农业的方式，通过预售模式锁定订单，减少库存积压和市场波动风险，提前回笼资金，保障农村散养户订单和基本收入；
3、新增农产品溯源系统，支持终端店铺差异化，特色化，品牌化发展，让生猪养殖全过程透明可溯化，让消费者吃得放心，买的安心。
4、建立新媒体运营团队，通过抖音、小红书、视频号等渠道形成矩阵品牌宣传，直播销售，迅速占据生猪销售市场。</t>
        </is>
      </c>
      <c r="J13" s="598">
        <f>SUM(K13:M13)</f>
        <v/>
      </c>
      <c r="K13" s="598" t="n">
        <v>300</v>
      </c>
      <c r="L13" s="598" t="n"/>
      <c r="M13" s="598" t="n"/>
      <c r="N13" s="11" t="inlineStr">
        <is>
          <t>1、形成一套政府监管和政策引导的长效扶贫机制，推动智慧农业发展，助力乡村振兴。
2、进一步推动大河乌猪溯源体系建设，夯实7*24小时实时在线数据基础，形成大河乌猪养殖标准与体系，保障养殖安全同时，降低养殖成本达200元/头。
3、探索出一套商业利益与市场营销相结合的可持续发展道路，以龙头企业为核心主导，联合县大河乌猪产业发展协会，整合县域内 “小散弱” 的散养农户、中小型养殖场、屠宰加工及销售终端，构建 “上中下游协同联动” 的产业集群。
4、构建品牌信任壁垒，突破传统产业价值天花板，实现农户收入提升，促进县域经济增长，预估大河乌猪肉品客单价增加2元/斤。
6、拓展终端销售门店不低于3个，提供稳定就业岗位。
7、年带动线上平台及直播GMV不低于500万元。</t>
        </is>
      </c>
      <c r="O13" s="11" t="inlineStr">
        <is>
          <t>带动就业、公司＋农户等多种形式</t>
        </is>
      </c>
      <c r="P13" s="9" t="n">
        <v>500</v>
      </c>
      <c r="Q13" s="9" t="inlineStr">
        <is>
          <t>否</t>
        </is>
      </c>
      <c r="R13" s="9" t="inlineStr">
        <is>
          <t>否</t>
        </is>
      </c>
      <c r="S13" s="9" t="inlineStr">
        <is>
          <t>是</t>
        </is>
      </c>
      <c r="T13" s="11" t="inlineStr">
        <is>
          <t>富源县农业农村局</t>
        </is>
      </c>
      <c r="U13" s="11" t="inlineStr">
        <is>
          <t>富源县农业农村局</t>
        </is>
      </c>
      <c r="V13" s="9" t="inlineStr">
        <is>
          <t>是</t>
        </is>
      </c>
      <c r="W13" s="9" t="n">
        <v>2026.01</v>
      </c>
      <c r="X13" s="9" t="n">
        <v>2026.12</v>
      </c>
      <c r="Y13" s="9" t="n"/>
    </row>
    <row r="14" ht="132" customHeight="1" s="1">
      <c r="A14" s="9" t="n">
        <v>8</v>
      </c>
      <c r="B14" s="675" t="inlineStr">
        <is>
          <t>产业发展</t>
        </is>
      </c>
      <c r="C14" s="675" t="inlineStr">
        <is>
          <t>生产项目</t>
        </is>
      </c>
      <c r="D14" s="675" t="inlineStr">
        <is>
          <t>养殖业基地</t>
        </is>
      </c>
      <c r="E14" s="675" t="inlineStr">
        <is>
          <t>富源县摩山鸡原种场建设</t>
        </is>
      </c>
      <c r="F14" s="675" t="inlineStr">
        <is>
          <t>墨红镇</t>
        </is>
      </c>
      <c r="G14" s="675" t="n"/>
      <c r="H14" s="675" t="inlineStr">
        <is>
          <t>新建</t>
        </is>
      </c>
      <c r="I14" s="675" t="inlineStr">
        <is>
          <t xml:space="preserve">1.新建鸡舍5栋（种鸡舍2栋、育成鸡舍1栋、育雏舍1栋、隔离舍1栋)2500平方米；
2.新建生产配套用房400平方米；
3.购置孵化设备3台，鸡笼、自动料线、通风和供暖设备、清粪设备各4套；
4.建设和购置供水、供电设施设备；
5.新建围墙500米；
6.建设和购置粪污及无害化处理设施1套；
</t>
        </is>
      </c>
      <c r="J14" s="598">
        <f>SUM(K14:M14)</f>
        <v/>
      </c>
      <c r="K14" s="598" t="n">
        <v>400</v>
      </c>
      <c r="L14" s="676" t="n"/>
      <c r="M14" s="598" t="n"/>
      <c r="N14" s="675" t="inlineStr">
        <is>
          <t>1.完成摩山鸡原种保种目标，存栏种鸡50个家系，种公鸡150只，种母鸡1500只。
2.对外提供优质商品鸡苗约10万羽。
3.带动100户农户发展摩山鸡特色养殖，实现户均增收8000元。</t>
        </is>
      </c>
      <c r="O14" s="675" t="inlineStr">
        <is>
          <t>采用“公司＋农户”运作模式，保护价回收农户养殖肉鸡和鸡蛋</t>
        </is>
      </c>
      <c r="P14" s="677" t="n">
        <v>500</v>
      </c>
      <c r="Q14" s="675" t="inlineStr">
        <is>
          <t>是</t>
        </is>
      </c>
      <c r="R14" s="675" t="inlineStr">
        <is>
          <t>否</t>
        </is>
      </c>
      <c r="S14" s="675" t="inlineStr">
        <is>
          <t>否</t>
        </is>
      </c>
      <c r="T14" s="675" t="inlineStr">
        <is>
          <t>富源县农业农村局</t>
        </is>
      </c>
      <c r="U14" s="675" t="inlineStr">
        <is>
          <t>富源园区开发投资有限公司</t>
        </is>
      </c>
      <c r="V14" s="675" t="inlineStr">
        <is>
          <t xml:space="preserve">是 </t>
        </is>
      </c>
      <c r="W14" s="9" t="n">
        <v>2026.01</v>
      </c>
      <c r="X14" s="9" t="n">
        <v>2026.12</v>
      </c>
      <c r="Y14" s="9" t="n"/>
    </row>
    <row r="15" ht="60" customHeight="1" s="1">
      <c r="A15" s="9" t="n">
        <v>9</v>
      </c>
      <c r="B15" s="11" t="inlineStr">
        <is>
          <t>产业发展</t>
        </is>
      </c>
      <c r="C15" s="11" t="inlineStr">
        <is>
          <t>产业</t>
        </is>
      </c>
      <c r="D15" s="11" t="inlineStr">
        <is>
          <t>种业</t>
        </is>
      </c>
      <c r="E15" s="11" t="inlineStr">
        <is>
          <t>魔芋种子资源圃</t>
        </is>
      </c>
      <c r="F15" s="11" t="inlineStr">
        <is>
          <t>中安街道</t>
        </is>
      </c>
      <c r="G15" s="11" t="inlineStr">
        <is>
          <t>王家屯</t>
        </is>
      </c>
      <c r="H15" s="11" t="inlineStr">
        <is>
          <t>新建</t>
        </is>
      </c>
      <c r="I15" s="39" t="inlineStr">
        <is>
          <t>建设智能温室1000平方米，收集保持魔芋资源100份。对100资源进行基因组测序，绘制魔芋全基因组图谱。</t>
        </is>
      </c>
      <c r="J15" s="598">
        <f>SUM(K15:M15)</f>
        <v/>
      </c>
      <c r="K15" s="598" t="n">
        <v>500</v>
      </c>
      <c r="L15" s="676" t="n"/>
      <c r="M15" s="598" t="n"/>
      <c r="N15" s="56" t="inlineStr">
        <is>
          <t>收集保持魔芋资源100份，构建涵盖核心基因组与可变基因组的全序列图谱，挖掘调控农艺性状（如产量、抗性、品质）的关键等位基因，加速培育适应多样化需求的突破性新品种。</t>
        </is>
      </c>
      <c r="O15" s="11" t="inlineStr">
        <is>
          <t>带动务工</t>
        </is>
      </c>
      <c r="P15" s="11" t="n">
        <v>20</v>
      </c>
      <c r="Q15" s="11" t="inlineStr">
        <is>
          <t>否</t>
        </is>
      </c>
      <c r="R15" s="11" t="inlineStr">
        <is>
          <t>否</t>
        </is>
      </c>
      <c r="S15" s="11" t="inlineStr">
        <is>
          <t>否</t>
        </is>
      </c>
      <c r="T15" s="11" t="inlineStr">
        <is>
          <t>富源县农业农村局</t>
        </is>
      </c>
      <c r="U15" s="11" t="inlineStr">
        <is>
          <t>魔芋研究所</t>
        </is>
      </c>
      <c r="V15" s="11" t="inlineStr">
        <is>
          <t>是</t>
        </is>
      </c>
      <c r="W15" s="11" t="n">
        <v>2026.04</v>
      </c>
      <c r="X15" s="11" t="n">
        <v>2026.12</v>
      </c>
      <c r="Y15" s="11" t="n"/>
    </row>
    <row r="16" ht="96" customHeight="1" s="1">
      <c r="A16" s="9" t="n">
        <v>10</v>
      </c>
      <c r="B16" s="9" t="inlineStr">
        <is>
          <t>产业发展</t>
        </is>
      </c>
      <c r="C16" s="9" t="inlineStr">
        <is>
          <t>生产项目</t>
        </is>
      </c>
      <c r="D16" s="9" t="inlineStr">
        <is>
          <t>加工业</t>
        </is>
      </c>
      <c r="E16" s="23" t="inlineStr">
        <is>
          <t>魔芋精粉加工</t>
        </is>
      </c>
      <c r="F16" s="681" t="inlineStr">
        <is>
          <t>后所镇</t>
        </is>
      </c>
      <c r="G16" s="9" t="inlineStr">
        <is>
          <t>老牛场村委会</t>
        </is>
      </c>
      <c r="H16" s="9" t="inlineStr">
        <is>
          <t>新建</t>
        </is>
      </c>
      <c r="I16" s="682" t="inlineStr">
        <is>
          <t>新建富源县魔芋精粉加工生产线1条，计划总投资300万元，其中生产厂房2200平方米130万元，安装400KVA变压器一台40万元，购买精粉加工生产线设备190万元（包含精粉一体机一台，研磨机2台，细碎机一台，精致机2台，打包机一台，智能空压机一台，冷热控制器一套）</t>
        </is>
      </c>
      <c r="J16" s="598">
        <f>SUM(K16:M16)</f>
        <v/>
      </c>
      <c r="K16" s="598" t="n">
        <v>360</v>
      </c>
      <c r="L16" s="598" t="n">
        <v>0</v>
      </c>
      <c r="M16" s="598" t="n">
        <v>0</v>
      </c>
      <c r="N16" s="57" t="inlineStr">
        <is>
          <t>项目建成后产权属于村集体所有，以“公司＋合作社＋基地＋农户”的联结带动机制，通过企业带动，实现增值转化，壮大公司实体经济和农户经济，建立魔芋一体化加工设施，带动农户持续、稳定增收。</t>
        </is>
      </c>
      <c r="O16" s="9" t="inlineStr">
        <is>
          <t>入股分红、带动务工就业</t>
        </is>
      </c>
      <c r="P16" s="9" t="n">
        <v>13450</v>
      </c>
      <c r="Q16" s="9" t="inlineStr">
        <is>
          <t>否</t>
        </is>
      </c>
      <c r="R16" s="9" t="inlineStr">
        <is>
          <t>否</t>
        </is>
      </c>
      <c r="S16" s="9" t="inlineStr">
        <is>
          <t>是</t>
        </is>
      </c>
      <c r="T16" s="9" t="inlineStr">
        <is>
          <t>富源县农业农村局</t>
        </is>
      </c>
      <c r="U16" s="681" t="inlineStr">
        <is>
          <t>后所镇人民政府</t>
        </is>
      </c>
      <c r="V16" s="9" t="inlineStr">
        <is>
          <t>是</t>
        </is>
      </c>
      <c r="W16" s="9" t="n">
        <v>2026.01</v>
      </c>
      <c r="X16" s="9" t="n">
        <v>2026.12</v>
      </c>
      <c r="Y16" s="11" t="n"/>
    </row>
    <row r="17" ht="348" customHeight="1" s="1">
      <c r="A17" s="9" t="n">
        <v>11</v>
      </c>
      <c r="B17" s="9" t="inlineStr">
        <is>
          <t>产业发展</t>
        </is>
      </c>
      <c r="C17" s="9" t="inlineStr">
        <is>
          <t>加工流通项目</t>
        </is>
      </c>
      <c r="D17" s="9" t="inlineStr">
        <is>
          <t>加工业</t>
        </is>
      </c>
      <c r="E17" s="23" t="inlineStr">
        <is>
          <t>富源县魔芋饮品加工厂建设</t>
        </is>
      </c>
      <c r="F17" s="681" t="inlineStr">
        <is>
          <t>后所镇</t>
        </is>
      </c>
      <c r="G17" s="9" t="inlineStr">
        <is>
          <t>外后所村委会马场口村</t>
        </is>
      </c>
      <c r="H17" s="9" t="inlineStr">
        <is>
          <t>新建</t>
        </is>
      </c>
      <c r="I17" s="683" t="inlineStr">
        <is>
          <t>1.新建标准化魔芋固体饮料、魔芋面条生产车间1500㎡投资75万元，场地硬化2000㎡投资20万元，原有大棚改建25万元，配套基础设施10万元，地坪漆2000㎡投资13万元，合计143万元。
2.投资78.68万元购置魔芋固体饮料生产设备1套（半自动理瓶机2.1万元，直线式灌装机9.98万元，检重称3.42万元，全自动封罐机8.9万元，高速八轮旋盖机9.3万元，圆瓶贴标机3.86万元，主机13.9万元，计量器螺杆计量器4.9万元，螺杆提升机2.68万元，L型封切机+收缩机5.2万元，空压机2.76万元，斜螺杆包装机9.6万元，不锈钢操作台1.6万元，风淋室0.48万元）。
3.投资58.36万元购置魔芋面条生产设备1套（磨面机6万元，拌面机3.2万元，熟化机3.28万元，上料机1.8万元，面条机18.6万元，剪齐机0.48万元，定制中低温风干房18万元，塑封机6万元，不锈钢操作台1万元）。
4.新建500㎡物料仓库，投资33.95万元。
5.新建200KvA变压器一台以及相应配套设施，投资20万元。
6.新建给排水及污水处理系统一套，投资15万元。</t>
        </is>
      </c>
      <c r="J17" s="598">
        <f>SUM(K17:M17)</f>
        <v/>
      </c>
      <c r="K17" s="598" t="n">
        <v>350</v>
      </c>
      <c r="L17" s="598" t="n"/>
      <c r="M17" s="598" t="n"/>
      <c r="N17" s="58" t="inlineStr">
        <is>
          <t>项目建成后产权归村集体所有，采取“村集体+公司+农户”模式，收益主要用于巩固拓展脱贫攻坚成果，增加脱贫群众收入，壮大村集体经济。带动“三类”监测对象35户，户均增收600元，解决就业30人，带动300农户种植魔芋户均增收3000元。</t>
        </is>
      </c>
      <c r="O17" s="9" t="inlineStr">
        <is>
          <t>入股分红、土地流转、带动务工就业等</t>
        </is>
      </c>
      <c r="P17" s="591" t="n">
        <v>1465</v>
      </c>
      <c r="Q17" s="9" t="inlineStr">
        <is>
          <t>否</t>
        </is>
      </c>
      <c r="R17" s="9" t="inlineStr">
        <is>
          <t>否</t>
        </is>
      </c>
      <c r="S17" s="9" t="inlineStr">
        <is>
          <t>是</t>
        </is>
      </c>
      <c r="T17" s="9" t="inlineStr">
        <is>
          <t>富源县农业农村局</t>
        </is>
      </c>
      <c r="U17" s="681" t="inlineStr">
        <is>
          <t>后所镇人民政府</t>
        </is>
      </c>
      <c r="V17" s="9" t="inlineStr">
        <is>
          <t>是</t>
        </is>
      </c>
      <c r="W17" s="9" t="n">
        <v>2026.01</v>
      </c>
      <c r="X17" s="9" t="n">
        <v>2026.12</v>
      </c>
      <c r="Y17" s="11" t="n"/>
    </row>
    <row r="18" ht="144" customHeight="1" s="1">
      <c r="A18" s="9" t="n">
        <v>12</v>
      </c>
      <c r="B18" s="11" t="inlineStr">
        <is>
          <t>产业发展</t>
        </is>
      </c>
      <c r="C18" s="11" t="inlineStr">
        <is>
          <t>生产项目</t>
        </is>
      </c>
      <c r="D18" s="11" t="inlineStr">
        <is>
          <t>养殖业基地</t>
        </is>
      </c>
      <c r="E18" s="25" t="inlineStr">
        <is>
          <t>大河镇铜厂村肉牛养殖基地建设项目</t>
        </is>
      </c>
      <c r="F18" s="11" t="inlineStr">
        <is>
          <t>大河镇</t>
        </is>
      </c>
      <c r="G18" s="9" t="inlineStr">
        <is>
          <t>铜厂村</t>
        </is>
      </c>
      <c r="H18" s="9" t="inlineStr">
        <is>
          <t>新建</t>
        </is>
      </c>
      <c r="I18" s="11" t="inlineStr">
        <is>
          <t>在大河镇铜厂村建设肉牛养殖基地，预计投入317万元，建设内容：1.建设标准化牛舍1400平方米，投入140万元；2.进场道路硬化9000平方米，投入117万元；3.堡坎、围墙建设120米，投入18万元；场院硬化2000平方米，投入12万元；4.安装变压器1台投入10万元；5.建设污水处理池100立方米，投入10万元；6.建设饲料加工厂及仓库100平方米，投入5万元；7.建设堆粪场100平方米，投入5万元。</t>
        </is>
      </c>
      <c r="J18" s="598">
        <f>SUM(K18:M18)</f>
        <v/>
      </c>
      <c r="K18" s="684" t="n">
        <v>317</v>
      </c>
      <c r="L18" s="598" t="n"/>
      <c r="M18" s="598" t="n"/>
      <c r="N18" s="11" t="inlineStr">
        <is>
          <t>项目实施后通过集体引路，进一步带动村民开展肉牛养殖工作，项目建成后，产权归铜厂村集体所有，租给当地优势企业进行经营，每年租金8.5万元左右，每年租金中，其中50%用于壮大恩乐村委会村集体经济，30%用于带动辖区内低收入群体增收，20%归富源县融源投资有限公司，用于全镇产业发展滚动资金。</t>
        </is>
      </c>
      <c r="O18" s="11" t="inlineStr">
        <is>
          <t>就业务工，带动生产，收益分红</t>
        </is>
      </c>
      <c r="P18" s="591" t="n">
        <v>133</v>
      </c>
      <c r="Q18" s="9" t="inlineStr">
        <is>
          <t>否</t>
        </is>
      </c>
      <c r="R18" s="9" t="inlineStr">
        <is>
          <t>否</t>
        </is>
      </c>
      <c r="S18" s="9" t="inlineStr">
        <is>
          <t>否</t>
        </is>
      </c>
      <c r="T18" s="66" t="inlineStr">
        <is>
          <t>富源县农业农村局</t>
        </is>
      </c>
      <c r="U18" s="9" t="inlineStr">
        <is>
          <t>大河镇人民政府</t>
        </is>
      </c>
      <c r="V18" s="9" t="inlineStr">
        <is>
          <t>是</t>
        </is>
      </c>
      <c r="W18" s="9" t="n">
        <v>2026.01</v>
      </c>
      <c r="X18" s="9" t="n">
        <v>2026.12</v>
      </c>
      <c r="Y18" s="9" t="n"/>
    </row>
    <row r="19" ht="144" customHeight="1" s="1">
      <c r="A19" s="9" t="n">
        <v>13</v>
      </c>
      <c r="B19" s="9" t="inlineStr">
        <is>
          <t>产业发展</t>
        </is>
      </c>
      <c r="C19" s="9" t="inlineStr">
        <is>
          <t>生产项目</t>
        </is>
      </c>
      <c r="D19" s="9" t="inlineStr">
        <is>
          <t>养殖业基地</t>
        </is>
      </c>
      <c r="E19" s="681" t="inlineStr">
        <is>
          <t>富源县竹园镇生态循环种养殖项目</t>
        </is>
      </c>
      <c r="F19" s="681" t="inlineStr">
        <is>
          <t>竹园镇</t>
        </is>
      </c>
      <c r="G19" s="594" t="inlineStr">
        <is>
          <t>新街</t>
        </is>
      </c>
      <c r="H19" s="9" t="inlineStr">
        <is>
          <t>新建</t>
        </is>
      </c>
      <c r="I19" s="682" t="inlineStr">
        <is>
          <t xml:space="preserve">
建设主要内容：
1、新建肉牛养殖圈舍1500平方米。
2、新建饲料加工车间800平方米，储存房300平方。
3、水电配套设施1套，道路硬化2000米。
4、饲料加工、包装设备一套。
5、青储饲料发酵池300立方
6、粪污收集处理系统1套</t>
        </is>
      </c>
      <c r="J19" s="598">
        <f>SUM(K19:M19)</f>
        <v/>
      </c>
      <c r="K19" s="598" t="n"/>
      <c r="L19" s="598" t="n">
        <v>300</v>
      </c>
      <c r="M19" s="598" t="n"/>
      <c r="N19" s="57" t="inlineStr">
        <is>
          <t>通过实施竹园镇繁种母牛、肉牛养殖基地建设项目，能有效促进竹园镇农业产业结构调整。项目建成后产权归竹园人民政府所有，以租赁方式出租给项目合作主体竹园镇新街润家园农民专业合作社经营，预计项目年收益率为3％，即租金9万元，收益主要用于巩固拓展脱贫攻坚成果。项目每年带动辖区内10户农户通过务工实现户均增收4000元，带动15户农户种植青储饲料实现户均增收2000元，带动三类监测对象12户户均增收500元，将有效带动村民致富、村集体增收</t>
        </is>
      </c>
      <c r="O19" s="11" t="inlineStr">
        <is>
          <t>土地流转、务工、饲料收购等多种形式</t>
        </is>
      </c>
      <c r="P19" s="591" t="n">
        <v>186</v>
      </c>
      <c r="Q19" s="9" t="inlineStr">
        <is>
          <t>否</t>
        </is>
      </c>
      <c r="R19" s="9" t="inlineStr">
        <is>
          <t>否</t>
        </is>
      </c>
      <c r="S19" s="9" t="inlineStr">
        <is>
          <t>否</t>
        </is>
      </c>
      <c r="T19" s="9" t="inlineStr">
        <is>
          <t>富源县农业农村局</t>
        </is>
      </c>
      <c r="U19" s="9" t="inlineStr">
        <is>
          <t>竹园镇人民政府</t>
        </is>
      </c>
      <c r="V19" s="9" t="inlineStr">
        <is>
          <t xml:space="preserve">是 </t>
        </is>
      </c>
      <c r="W19" s="9" t="n">
        <v>2026.1</v>
      </c>
      <c r="X19" s="9" t="n">
        <v>2026.12</v>
      </c>
      <c r="Y19" s="9" t="n"/>
    </row>
    <row r="20" ht="48" customHeight="1" s="1">
      <c r="A20" s="9" t="n">
        <v>14</v>
      </c>
      <c r="B20" s="9" t="inlineStr">
        <is>
          <t>产业发展</t>
        </is>
      </c>
      <c r="C20" s="594" t="inlineStr">
        <is>
          <t>生产项目</t>
        </is>
      </c>
      <c r="D20" s="9" t="inlineStr">
        <is>
          <t>养殖业基地</t>
        </is>
      </c>
      <c r="E20" s="26" t="inlineStr">
        <is>
          <t>富村镇雾椒红肉牛养殖基地改扩建</t>
        </is>
      </c>
      <c r="F20" s="9" t="inlineStr">
        <is>
          <t>富村镇</t>
        </is>
      </c>
      <c r="G20" s="9" t="inlineStr">
        <is>
          <t>富村居委会</t>
        </is>
      </c>
      <c r="H20" s="27" t="inlineStr">
        <is>
          <t>改建</t>
        </is>
      </c>
      <c r="I20" s="11" t="inlineStr">
        <is>
          <t>改建牛舍2300平方米，漏粪板250米，限位栏480米，食槽480米；新扩建饲养大棚1200平方米，硬化入场道路1000米（约5000平米）。</t>
        </is>
      </c>
      <c r="J20" s="598">
        <f>SUM(K20:M20)</f>
        <v/>
      </c>
      <c r="K20" s="685" t="n">
        <v>300</v>
      </c>
      <c r="L20" s="598" t="n"/>
      <c r="M20" s="598" t="n"/>
      <c r="N20" s="11" t="inlineStr">
        <is>
          <t>项目建成后，实现存栏1200头，年出栏700头，可带动周边农户51户，196人；解决就业12人。</t>
        </is>
      </c>
      <c r="O20" s="9" t="inlineStr">
        <is>
          <t>产业分红、土地流转、带动务工就业等</t>
        </is>
      </c>
      <c r="P20" s="686" t="n">
        <v>196</v>
      </c>
      <c r="Q20" s="27" t="inlineStr">
        <is>
          <t>否</t>
        </is>
      </c>
      <c r="R20" s="27" t="inlineStr">
        <is>
          <t>否</t>
        </is>
      </c>
      <c r="S20" s="27" t="inlineStr">
        <is>
          <t>是</t>
        </is>
      </c>
      <c r="T20" s="9" t="inlineStr">
        <is>
          <t>富源县农业农村局</t>
        </is>
      </c>
      <c r="U20" s="9" t="inlineStr">
        <is>
          <t>富村镇人民政府</t>
        </is>
      </c>
      <c r="V20" s="9" t="inlineStr">
        <is>
          <t>是</t>
        </is>
      </c>
      <c r="W20" s="9" t="n">
        <v>2026.3</v>
      </c>
      <c r="X20" s="9" t="n">
        <v>2026.12</v>
      </c>
      <c r="Y20" s="9" t="n"/>
    </row>
    <row r="21" ht="312" customHeight="1" s="1">
      <c r="A21" s="9" t="n">
        <v>15</v>
      </c>
      <c r="B21" s="11" t="inlineStr">
        <is>
          <t>产业发展</t>
        </is>
      </c>
      <c r="C21" s="11" t="inlineStr">
        <is>
          <t>加工流通项目</t>
        </is>
      </c>
      <c r="D21" s="11" t="inlineStr">
        <is>
          <t>农产品仓储保鲜冷链基础设施建设</t>
        </is>
      </c>
      <c r="E21" s="11" t="inlineStr">
        <is>
          <t>寨子口社区产业园农产品生产及仓储冷链设施配套项目</t>
        </is>
      </c>
      <c r="F21" s="11" t="inlineStr">
        <is>
          <t>中安街道</t>
        </is>
      </c>
      <c r="G21" s="11" t="inlineStr">
        <is>
          <t>寨子口社区</t>
        </is>
      </c>
      <c r="H21" s="11" t="inlineStr">
        <is>
          <t>新建</t>
        </is>
      </c>
      <c r="I21" s="11" t="inlineStr">
        <is>
          <t xml:space="preserve">项目概要：中安街道寨子已建成5312亩蔬菜种植基地，年生产销售蔬菜约4.78万吨。但分拣、储存、保鲜是当前蔬菜产业链的短板，为蔬菜种植基地提供收储转运场所，2025年已完成占地面积10.6亩的蔬菜冷链物流中心一期工程。为完善该项目的功能用途，拟追加二期工程建设，共需资金456万元。
建设主要内容：
1.建筑工程部分，资金概算163万元：①冷库区域场地硬化（含装卸、分拣平台），770㎡（1.2米高）；单价225元/㎡，资金概算17万元；②冷库区域钢结构厂房建设780㎡（5米高）；680元/㎡，资金概算53万元；③冷库主体（含保温设施、制冷、气调设备，单体规格10米*15米）建设450㎡，资金概算75万元；④建设物资仓储用房240㎡；资金概算18万元；
2.设施设备部分，资金概算293万元。①辣椒烘干设备购置及安装1套（产能30吨/24小时），资金概算136万元；②辣椒保鲜生产设备及生产线安装1套，资金概算157万元。
</t>
        </is>
      </c>
      <c r="J21" s="598">
        <f>SUM(K21:M21)</f>
        <v/>
      </c>
      <c r="K21" s="598" t="n"/>
      <c r="L21" s="598" t="n">
        <v>456</v>
      </c>
      <c r="M21" s="598" t="n"/>
      <c r="N21" s="9" t="inlineStr">
        <is>
          <t>通过建设工厂开展深加工工作，促进当地产业发展，项目建成后产权归中安街道政府，预计项目年收益率为10%，即45.6万元</t>
        </is>
      </c>
      <c r="O21" s="9" t="inlineStr">
        <is>
          <t>产业分红、土地流转、带动种植、带动务工就业等</t>
        </is>
      </c>
      <c r="P21" s="9" t="n">
        <v>1000</v>
      </c>
      <c r="Q21" s="67" t="inlineStr">
        <is>
          <t>否</t>
        </is>
      </c>
      <c r="R21" s="67" t="inlineStr">
        <is>
          <t>否</t>
        </is>
      </c>
      <c r="S21" s="67" t="inlineStr">
        <is>
          <t>否</t>
        </is>
      </c>
      <c r="T21" s="11" t="inlineStr">
        <is>
          <t>富源县农业农村局</t>
        </is>
      </c>
      <c r="U21" s="11" t="inlineStr">
        <is>
          <t>中安街道办事处</t>
        </is>
      </c>
      <c r="V21" s="9" t="inlineStr">
        <is>
          <t>是</t>
        </is>
      </c>
      <c r="W21" s="9" t="n">
        <v>2026.1</v>
      </c>
      <c r="X21" s="9" t="n">
        <v>2026.12</v>
      </c>
      <c r="Y21" s="67" t="n"/>
    </row>
    <row r="22" ht="264" customHeight="1" s="1">
      <c r="A22" s="9" t="n">
        <v>16</v>
      </c>
      <c r="B22" s="11" t="inlineStr">
        <is>
          <t>产业发展</t>
        </is>
      </c>
      <c r="C22" s="11" t="inlineStr">
        <is>
          <t>加工流通项目</t>
        </is>
      </c>
      <c r="D22" s="11" t="inlineStr">
        <is>
          <t>农产品仓储保鲜冷链基础设施建设</t>
        </is>
      </c>
      <c r="E22" s="11" t="inlineStr">
        <is>
          <t>海坪社区辣椒烘干及保鲜储存项目</t>
        </is>
      </c>
      <c r="F22" s="11" t="inlineStr">
        <is>
          <t>中安街道</t>
        </is>
      </c>
      <c r="G22" s="11" t="inlineStr">
        <is>
          <t>海坪社区</t>
        </is>
      </c>
      <c r="H22" s="11" t="inlineStr">
        <is>
          <t>新建</t>
        </is>
      </c>
      <c r="I22" s="11" t="inlineStr">
        <is>
          <t>项目概要：在海坪社区清水沟与起脑坪子岔路旁辣椒厂房5800㎡，共需资金375万元。
建设主要内容如下：
1.新增冷库1200m³，预算86万元；
2.新增烘干设备2组，预算68万元；
3.新建辣椒分检车间800㎡，单价每平方米370元，预算29.6万元；
4.辣椒转运场地硬化1500㎡，单价每平方米110元，预算16.5万元；
5.附属设施（输送机、地磅等）预算50万元；
6.上车台400㎡（包含堡坎）单价每平方米360元，预算14.4万元；
7.厂房扩建1300㎡，单价每平方米370元，预算48万元；
8.建设大棚600㎡，单价每平方米140元，预算8.4万元；
9.生产设备（打包机，封口机）预算36万元；
10.厂区灭菌设备，预算25万元；厂区护栏，预算18.1万元。</t>
        </is>
      </c>
      <c r="J22" s="598">
        <f>SUM(K22:M22)</f>
        <v/>
      </c>
      <c r="K22" s="598" t="n">
        <v>375</v>
      </c>
      <c r="L22" s="598" t="n"/>
      <c r="M22" s="598" t="n"/>
      <c r="N22" s="9" t="inlineStr">
        <is>
          <t>通过建设仓储物流加工中心开展辣椒加工工作，实现辣椒生产加工打包销售一条龙工作，项目建成后产权归中安街道政府，预计项目年收益率10%，即40万元，带动辖区农户863户，户均增加2000元。</t>
        </is>
      </c>
      <c r="O22" s="9" t="inlineStr">
        <is>
          <t>产业分红、土地流转、带动种植、带动务工就业等</t>
        </is>
      </c>
      <c r="P22" s="9" t="n">
        <v>2350</v>
      </c>
      <c r="Q22" s="67" t="inlineStr">
        <is>
          <t>否</t>
        </is>
      </c>
      <c r="R22" s="67" t="inlineStr">
        <is>
          <t>否</t>
        </is>
      </c>
      <c r="S22" s="67" t="inlineStr">
        <is>
          <t>否</t>
        </is>
      </c>
      <c r="T22" s="11" t="inlineStr">
        <is>
          <t>富源县农业农村局</t>
        </is>
      </c>
      <c r="U22" s="11" t="inlineStr">
        <is>
          <t>中安街道办事处</t>
        </is>
      </c>
      <c r="V22" s="9" t="inlineStr">
        <is>
          <t>是</t>
        </is>
      </c>
      <c r="W22" s="9" t="n">
        <v>2026.1</v>
      </c>
      <c r="X22" s="9" t="n">
        <v>2026.12</v>
      </c>
      <c r="Y22" s="67" t="n"/>
    </row>
    <row r="23" ht="108" customHeight="1" s="1">
      <c r="A23" s="9" t="n">
        <v>17</v>
      </c>
      <c r="B23" s="9" t="inlineStr">
        <is>
          <t>产业发展</t>
        </is>
      </c>
      <c r="C23" s="13" t="inlineStr">
        <is>
          <t>加工流通项目</t>
        </is>
      </c>
      <c r="D23" s="13" t="inlineStr">
        <is>
          <t>加工业</t>
        </is>
      </c>
      <c r="E23" s="11" t="inlineStr">
        <is>
          <t>富源县芸豆加工厂建设项目</t>
        </is>
      </c>
      <c r="F23" s="11" t="inlineStr">
        <is>
          <t>胜境街道</t>
        </is>
      </c>
      <c r="G23" s="11" t="inlineStr">
        <is>
          <t>洗洋塘社区</t>
        </is>
      </c>
      <c r="H23" s="9" t="inlineStr">
        <is>
          <t>新建</t>
        </is>
      </c>
      <c r="I23" s="11" t="inlineStr">
        <is>
          <t>富源县芸豆种植面积较大，年均种植 24万亩，在全县12个乡镇（街道）都有种植。为充分发展富源芸豆产业，2025年拟在芸豆主产区的胜境街道洗洋塘社区建芸豆加工厂一座，占地面积5000平方米，其中建设晒场1000平方米，建设厂房2500平方米150万元，冷库100立方米80万元，购置机械加工设备一套120万元。</t>
        </is>
      </c>
      <c r="J23" s="598">
        <f>SUM(K23:M23)</f>
        <v/>
      </c>
      <c r="K23" s="598" t="n">
        <v>350</v>
      </c>
      <c r="L23" s="598" t="n"/>
      <c r="M23" s="598" t="n"/>
      <c r="N23" s="11" t="inlineStr">
        <is>
          <t>通过芸豆加工厂建设，实现年加工芸豆300吨，带动全县2万户芸豆种植15万亩，实现产值9600万元，户均增收1500元，其中脱贫户和“三类监测对象”1500户。项目建成后产权归洗洋塘社区，预计项目年收益率为5％，即17.5万元。带动辖区内农户35户（其中脱贫户16户，“三类监测对象”19户）户均增加1500元以上，村集体收入增加10万元。</t>
        </is>
      </c>
      <c r="O23" s="11" t="inlineStr">
        <is>
          <t>带动芸豆种植、土地流转、带动务工就业等。</t>
        </is>
      </c>
      <c r="P23" s="11" t="n">
        <v>151</v>
      </c>
      <c r="Q23" s="11" t="inlineStr">
        <is>
          <t>否</t>
        </is>
      </c>
      <c r="R23" s="11" t="inlineStr">
        <is>
          <t>否</t>
        </is>
      </c>
      <c r="S23" s="11" t="inlineStr">
        <is>
          <t>是</t>
        </is>
      </c>
      <c r="T23" s="11" t="inlineStr">
        <is>
          <t>富源县农业农村局</t>
        </is>
      </c>
      <c r="U23" s="11" t="inlineStr">
        <is>
          <t>胜境街道办事处</t>
        </is>
      </c>
      <c r="V23" s="9" t="inlineStr">
        <is>
          <t>是</t>
        </is>
      </c>
      <c r="W23" s="9" t="n">
        <v>2026.1</v>
      </c>
      <c r="X23" s="9" t="n">
        <v>2026.12</v>
      </c>
      <c r="Y23" s="11" t="n"/>
    </row>
    <row r="24" ht="48" customHeight="1" s="1">
      <c r="A24" s="9" t="n">
        <v>18</v>
      </c>
      <c r="B24" s="9" t="inlineStr">
        <is>
          <t>产业发展</t>
        </is>
      </c>
      <c r="C24" s="9" t="inlineStr">
        <is>
          <t>生产项目</t>
        </is>
      </c>
      <c r="D24" s="9" t="inlineStr">
        <is>
          <t>种植业基地</t>
        </is>
      </c>
      <c r="E24" s="23" t="inlineStr">
        <is>
          <t>湘研种业辣椒育种云南研发基地建设</t>
        </is>
      </c>
      <c r="F24" s="681" t="inlineStr">
        <is>
          <t>后所镇</t>
        </is>
      </c>
      <c r="G24" s="9" t="inlineStr">
        <is>
          <t>外后所村委会</t>
        </is>
      </c>
      <c r="H24" s="9" t="inlineStr">
        <is>
          <t>新建</t>
        </is>
      </c>
      <c r="I24" s="683" t="inlineStr">
        <is>
          <t>新建钢架种植大棚100亩，配套建设150立方蓄水池2个，安装160KVA变压器1台，打深井1口，安装水肥一体化系统1套</t>
        </is>
      </c>
      <c r="J24" s="598">
        <f>SUM(K24:M24)</f>
        <v/>
      </c>
      <c r="K24" s="598" t="n"/>
      <c r="L24" s="598" t="n">
        <v>360</v>
      </c>
      <c r="M24" s="598" t="n"/>
      <c r="N24" s="58" t="inlineStr">
        <is>
          <t>项目建成后产权归村集体所有，采取“村集体+公司+基地+农户”模式，收益主要用于巩固拓展脱贫攻坚成果，增加脱贫群众收入，壮大村集体经济。</t>
        </is>
      </c>
      <c r="O24" s="9" t="inlineStr">
        <is>
          <t>入股分红、土地流转、带动务工就业</t>
        </is>
      </c>
      <c r="P24" s="591" t="n">
        <v>1256</v>
      </c>
      <c r="Q24" s="9" t="inlineStr">
        <is>
          <t>否</t>
        </is>
      </c>
      <c r="R24" s="9" t="inlineStr">
        <is>
          <t>否</t>
        </is>
      </c>
      <c r="S24" s="9" t="inlineStr">
        <is>
          <t>是</t>
        </is>
      </c>
      <c r="T24" s="9" t="inlineStr">
        <is>
          <t>富源县农业农村局</t>
        </is>
      </c>
      <c r="U24" s="681" t="inlineStr">
        <is>
          <t>后所镇人民政府</t>
        </is>
      </c>
      <c r="V24" s="9" t="inlineStr">
        <is>
          <t>是</t>
        </is>
      </c>
      <c r="W24" s="9" t="n">
        <v>2026.1</v>
      </c>
      <c r="X24" s="9" t="n">
        <v>2026.12</v>
      </c>
      <c r="Y24" s="67" t="n"/>
    </row>
    <row r="25" ht="156" customHeight="1" s="1">
      <c r="A25" s="9" t="n">
        <v>19</v>
      </c>
      <c r="B25" s="14" t="inlineStr">
        <is>
          <t>产业发展</t>
        </is>
      </c>
      <c r="C25" s="14" t="inlineStr">
        <is>
          <t>生产项目</t>
        </is>
      </c>
      <c r="D25" s="14" t="inlineStr">
        <is>
          <t>种殖业基地</t>
        </is>
      </c>
      <c r="E25" s="28" t="inlineStr">
        <is>
          <t>竹园镇新街蔬菜基地引水工程项目</t>
        </is>
      </c>
      <c r="F25" s="14" t="inlineStr">
        <is>
          <t>竹园镇</t>
        </is>
      </c>
      <c r="G25" s="14" t="inlineStr">
        <is>
          <t>新街</t>
        </is>
      </c>
      <c r="H25" s="687" t="inlineStr">
        <is>
          <t>新建</t>
        </is>
      </c>
      <c r="I25" s="17" t="inlineStr">
        <is>
          <t>为解决新街蔬菜基地干旱季节灌溉用水问题，计划从茂兰水库进行引水。
项目建设内容：
1、维修原有破损的管道9000米。
2、新建引水管道400米。
3、新建蓄水池1000立方.
5、新建支管3000米。
6、新建排水明沟1000米。</t>
        </is>
      </c>
      <c r="J25" s="598">
        <f>SUM(K25:M25)</f>
        <v/>
      </c>
      <c r="K25" s="688" t="n">
        <v>200</v>
      </c>
      <c r="L25" s="689" t="n"/>
      <c r="M25" s="689" t="n"/>
      <c r="N25" s="17" t="inlineStr">
        <is>
          <t>通过实施竹园镇新街蔬菜基地引水工程项目，能有效解决新街蔬菜基地干旱季节灌溉用水。促进新街蔬菜基地的稳定运行，促进竹园镇农业产业结构调整。项目建成后产权归竹园人民政府所有，以租赁方式出租给项目合作主体富源县聚财投资有限责任公司经营，预计项目年收益率为3％，即租金9万元，收益主要用于巩固拓展脱贫攻坚成果。项目每年带动辖区内60户农户通过务工实现户均增收4000元，带动20户农户订单种植，实现户均增收2000元，带动三类监测对象15户户均增收500元，将有效带动村民致富、村集体增收</t>
        </is>
      </c>
      <c r="O25" s="17" t="inlineStr">
        <is>
          <t>土地流转、务工、带动种植等多种形式</t>
        </is>
      </c>
      <c r="P25" s="690" t="n">
        <v>425</v>
      </c>
      <c r="Q25" s="14" t="inlineStr">
        <is>
          <t>否</t>
        </is>
      </c>
      <c r="R25" s="14" t="inlineStr">
        <is>
          <t>否</t>
        </is>
      </c>
      <c r="S25" s="14" t="inlineStr">
        <is>
          <t>否</t>
        </is>
      </c>
      <c r="T25" s="14" t="inlineStr">
        <is>
          <t>富源县农业农村局</t>
        </is>
      </c>
      <c r="U25" s="14" t="inlineStr">
        <is>
          <t>竹园镇人民政府</t>
        </is>
      </c>
      <c r="V25" s="14" t="inlineStr">
        <is>
          <t>是</t>
        </is>
      </c>
      <c r="W25" s="14" t="n">
        <v>2026.1</v>
      </c>
      <c r="X25" s="14" t="n">
        <v>2026.12</v>
      </c>
      <c r="Y25" s="67" t="n"/>
    </row>
    <row r="26" ht="84" customHeight="1" s="1">
      <c r="A26" s="9" t="n">
        <v>20</v>
      </c>
      <c r="B26" s="9" t="inlineStr">
        <is>
          <t>产业发展</t>
        </is>
      </c>
      <c r="C26" s="9" t="inlineStr">
        <is>
          <t>生产项目</t>
        </is>
      </c>
      <c r="D26" s="9" t="inlineStr">
        <is>
          <t>种植业基地</t>
        </is>
      </c>
      <c r="E26" s="9" t="inlineStr">
        <is>
          <t>富村镇普红村委会道地药材种植基地水肥一体化项目</t>
        </is>
      </c>
      <c r="F26" s="9" t="inlineStr">
        <is>
          <t>富村</t>
        </is>
      </c>
      <c r="G26" s="9" t="inlineStr">
        <is>
          <t>普红村委会</t>
        </is>
      </c>
      <c r="H26" s="9" t="inlineStr">
        <is>
          <t>新建</t>
        </is>
      </c>
      <c r="I26" s="9" t="inlineStr">
        <is>
          <t>于富村镇普红村委石坎子投资400万元，建设水池5个，每个水池300方左右；新建400亩种植基地水肥灌溉管道310000米；安装水肥一体机50个。实现400亩基地水肥一体化。</t>
        </is>
      </c>
      <c r="J26" s="598">
        <f>SUM(K26:M26)</f>
        <v/>
      </c>
      <c r="K26" s="598" t="n">
        <v>400</v>
      </c>
      <c r="L26" s="598" t="n"/>
      <c r="M26" s="598" t="n"/>
      <c r="N26" s="9" t="inlineStr">
        <is>
          <t>通过建设道地药材基地水肥一体化项目，每年在人工成本及农药肥料方面可节省50万元左右，带动“三类”监测对象户均增收600元，村集体年均增收2万元。项目建成后产权归富村镇人民政府，由雾椒红农民专业合作社经营，项目年收益率预计为3％，即12万元。</t>
        </is>
      </c>
      <c r="O26" s="9" t="inlineStr">
        <is>
          <t>产业分红、土地流转、带动务工就业等</t>
        </is>
      </c>
      <c r="P26" s="591" t="n">
        <v>124</v>
      </c>
      <c r="Q26" s="9" t="inlineStr">
        <is>
          <t>否</t>
        </is>
      </c>
      <c r="R26" s="9" t="inlineStr">
        <is>
          <t>否</t>
        </is>
      </c>
      <c r="S26" s="9" t="inlineStr">
        <is>
          <t>是</t>
        </is>
      </c>
      <c r="T26" s="9" t="inlineStr">
        <is>
          <t>富源县农业农村局</t>
        </is>
      </c>
      <c r="U26" s="9" t="inlineStr">
        <is>
          <t>富村镇人民政府</t>
        </is>
      </c>
      <c r="V26" s="9" t="inlineStr">
        <is>
          <t>是</t>
        </is>
      </c>
      <c r="W26" s="9" t="n">
        <v>2026.01</v>
      </c>
      <c r="X26" s="9" t="n">
        <v>2026.12</v>
      </c>
      <c r="Y26" s="67" t="n"/>
    </row>
    <row r="27" ht="60" customHeight="1" s="1">
      <c r="A27" s="9" t="n">
        <v>21</v>
      </c>
      <c r="B27" s="9" t="inlineStr">
        <is>
          <t>产业发展</t>
        </is>
      </c>
      <c r="C27" s="9" t="inlineStr">
        <is>
          <t>生产项目</t>
        </is>
      </c>
      <c r="D27" s="9" t="inlineStr">
        <is>
          <t>加工流通项目</t>
        </is>
      </c>
      <c r="E27" s="11" t="inlineStr">
        <is>
          <t>富村镇砂厂猕猴桃提质增效项目</t>
        </is>
      </c>
      <c r="F27" s="9" t="inlineStr">
        <is>
          <t>富村镇</t>
        </is>
      </c>
      <c r="G27" s="9" t="inlineStr">
        <is>
          <t>砂厂村委会</t>
        </is>
      </c>
      <c r="H27" s="9" t="inlineStr">
        <is>
          <t>提质增效</t>
        </is>
      </c>
      <c r="I27" s="11" t="inlineStr">
        <is>
          <t>补植补造新品种猕猴桃4000株；通过高位换头嫁接改良品种2000株；投资建设冷库200立方米，新建分拣、打包中心200平方米。</t>
        </is>
      </c>
      <c r="J27" s="598">
        <f>SUM(K27:M27)</f>
        <v/>
      </c>
      <c r="K27" s="598" t="n">
        <v>100</v>
      </c>
      <c r="L27" s="598" t="n"/>
      <c r="M27" s="598" t="n"/>
      <c r="N27" s="9" t="inlineStr">
        <is>
          <t>通过该项目的实施推进现有的200亩猕猴桃基地品种优良化、果品优质化，解决当前鲜果存放贮藏问题，平衡果品谈旺供应，带动监测对象23户，97人，户均增收400元。</t>
        </is>
      </c>
      <c r="O27" s="11" t="inlineStr">
        <is>
          <t>产业分红、带动务工就业等。</t>
        </is>
      </c>
      <c r="P27" s="591" t="n">
        <v>97</v>
      </c>
      <c r="Q27" s="27" t="inlineStr">
        <is>
          <t>否</t>
        </is>
      </c>
      <c r="R27" s="9" t="inlineStr">
        <is>
          <t>否</t>
        </is>
      </c>
      <c r="S27" s="9" t="inlineStr">
        <is>
          <t>是</t>
        </is>
      </c>
      <c r="T27" s="11" t="inlineStr">
        <is>
          <t>富源县农业农村局</t>
        </is>
      </c>
      <c r="U27" s="9" t="inlineStr">
        <is>
          <t>富村镇人民政府</t>
        </is>
      </c>
      <c r="V27" s="9" t="inlineStr">
        <is>
          <t>是</t>
        </is>
      </c>
      <c r="W27" s="9" t="n">
        <v>2026.01</v>
      </c>
      <c r="X27" s="9" t="n">
        <v>2026.12</v>
      </c>
      <c r="Y27" s="67" t="n"/>
    </row>
    <row r="28" ht="72" customHeight="1" s="1">
      <c r="A28" s="9" t="n">
        <v>22</v>
      </c>
      <c r="B28" s="9" t="inlineStr">
        <is>
          <t>产业发展</t>
        </is>
      </c>
      <c r="C28" s="9" t="inlineStr">
        <is>
          <t>加工流通项目</t>
        </is>
      </c>
      <c r="D28" s="9" t="inlineStr">
        <is>
          <t>加工业</t>
        </is>
      </c>
      <c r="E28" s="23" t="inlineStr">
        <is>
          <t>黄泥河镇薏仁米加工厂建设项目</t>
        </is>
      </c>
      <c r="F28" s="681" t="inlineStr">
        <is>
          <t>黄泥河镇</t>
        </is>
      </c>
      <c r="G28" s="9" t="inlineStr">
        <is>
          <t>迤更者村委会</t>
        </is>
      </c>
      <c r="H28" s="9" t="inlineStr">
        <is>
          <t>新建</t>
        </is>
      </c>
      <c r="I28" s="683" t="inlineStr">
        <is>
          <t>1.建设钢结构加工厂房、仓库1500平方米。2.建设成品展厅200平方米。3.建设安装薏仁米深加工生产设备一套。4.场地硬化2000平方米。5.建设安装加工厂水电、照明、变压器、过磅房、过磅秤等基础配套设施。</t>
        </is>
      </c>
      <c r="J28" s="598">
        <f>SUM(K28:M28)</f>
        <v/>
      </c>
      <c r="K28" s="598" t="n">
        <v>600</v>
      </c>
      <c r="L28" s="598" t="n"/>
      <c r="M28" s="598" t="n"/>
      <c r="N28" s="58" t="inlineStr">
        <is>
          <t>项目建设完成后，带动黄泥河镇范围农户种植薏仁米1.5万亩，带动周边农户、脱贫户和“三类” 监测对象农户1000户5000人。促进全镇薏仁米产业向精深加工方向发展。</t>
        </is>
      </c>
      <c r="O28" s="9" t="inlineStr">
        <is>
          <t>带动种植、分红、带动务工就业等</t>
        </is>
      </c>
      <c r="P28" s="591" t="n">
        <v>5000</v>
      </c>
      <c r="Q28" s="9" t="inlineStr">
        <is>
          <t>否</t>
        </is>
      </c>
      <c r="R28" s="9" t="inlineStr">
        <is>
          <t>否</t>
        </is>
      </c>
      <c r="S28" s="9" t="inlineStr">
        <is>
          <t>否</t>
        </is>
      </c>
      <c r="T28" s="9" t="inlineStr">
        <is>
          <t>富源县农业农村局</t>
        </is>
      </c>
      <c r="U28" s="681" t="inlineStr">
        <is>
          <t>富源县黄泥河镇人民政府</t>
        </is>
      </c>
      <c r="V28" s="9" t="inlineStr">
        <is>
          <t>是</t>
        </is>
      </c>
      <c r="W28" s="9" t="n">
        <v>2026.01</v>
      </c>
      <c r="X28" s="9" t="n">
        <v>2026.12</v>
      </c>
      <c r="Y28" s="67" t="n"/>
    </row>
    <row r="29" ht="48" customHeight="1" s="1">
      <c r="A29" s="9" t="n">
        <v>23</v>
      </c>
      <c r="B29" s="9" t="inlineStr">
        <is>
          <t>产业发展</t>
        </is>
      </c>
      <c r="C29" s="9" t="inlineStr">
        <is>
          <t>加工流通项目</t>
        </is>
      </c>
      <c r="D29" s="9" t="inlineStr">
        <is>
          <t>加工业</t>
        </is>
      </c>
      <c r="E29" s="23" t="inlineStr">
        <is>
          <t>万寿菊产业加工厂建设项目三期</t>
        </is>
      </c>
      <c r="F29" s="681" t="inlineStr">
        <is>
          <t>黄泥河镇</t>
        </is>
      </c>
      <c r="G29" s="9" t="inlineStr">
        <is>
          <t>新寨村委会</t>
        </is>
      </c>
      <c r="H29" s="9" t="inlineStr">
        <is>
          <t>新建</t>
        </is>
      </c>
      <c r="I29" s="683" t="inlineStr">
        <is>
          <t>1.购置安装万寿菊产业加工厂配套污水处理设备及相关附属设施；2.在小羊场村建设万寿菊收购点一个，含过磅秤及过磅方舱等附属设施。</t>
        </is>
      </c>
      <c r="J29" s="598">
        <f>SUM(K29:M29)</f>
        <v/>
      </c>
      <c r="K29" s="598" t="n">
        <v>165</v>
      </c>
      <c r="L29" s="598" t="n"/>
      <c r="M29" s="598" t="n"/>
      <c r="N29" s="58" t="inlineStr">
        <is>
          <t>通过万寿菊加工厂建设，提升全镇万寿菊产业提质增效，促进万寿菊产业发展。带动全镇10个村委会，带动农户1000户以上增收，户均增收2500元。</t>
        </is>
      </c>
      <c r="O29" s="9" t="inlineStr">
        <is>
          <t>带动种植、分红、带动务工就业等</t>
        </is>
      </c>
      <c r="P29" s="591" t="n">
        <v>4500</v>
      </c>
      <c r="Q29" s="9" t="inlineStr">
        <is>
          <t>否</t>
        </is>
      </c>
      <c r="R29" s="9" t="inlineStr">
        <is>
          <t>否</t>
        </is>
      </c>
      <c r="S29" s="9" t="inlineStr">
        <is>
          <t>否</t>
        </is>
      </c>
      <c r="T29" s="9" t="inlineStr">
        <is>
          <t>富源县农业农村局</t>
        </is>
      </c>
      <c r="U29" s="681" t="inlineStr">
        <is>
          <t>富源县黄泥河镇人民政府</t>
        </is>
      </c>
      <c r="V29" s="9" t="inlineStr">
        <is>
          <t>是</t>
        </is>
      </c>
      <c r="W29" s="9" t="n">
        <v>2026.01</v>
      </c>
      <c r="X29" s="9" t="n">
        <v>2026.12</v>
      </c>
      <c r="Y29" s="67" t="n"/>
    </row>
    <row r="30" ht="84" customHeight="1" s="1">
      <c r="A30" s="9" t="n">
        <v>24</v>
      </c>
      <c r="B30" s="15" t="inlineStr">
        <is>
          <t>产业发展</t>
        </is>
      </c>
      <c r="C30" s="16" t="inlineStr">
        <is>
          <t>加工流通项目</t>
        </is>
      </c>
      <c r="D30" s="15" t="inlineStr">
        <is>
          <t>加工业</t>
        </is>
      </c>
      <c r="E30" s="30" t="inlineStr">
        <is>
          <t>黄泥河镇小黄姜深加工厂建设项目</t>
        </is>
      </c>
      <c r="F30" s="15" t="inlineStr">
        <is>
          <t>黄泥河镇</t>
        </is>
      </c>
      <c r="G30" s="15" t="inlineStr">
        <is>
          <t>五乐社区</t>
        </is>
      </c>
      <c r="H30" s="15" t="inlineStr">
        <is>
          <t>新建</t>
        </is>
      </c>
      <c r="I30" s="691" t="inlineStr">
        <is>
          <t>1.建设小黄姜深加工厂钢结构厂房及仓库1800平方米。2.建设安装小黄姜深加工（姜粉）生产设备一套。3.场地硬化2000平方米。4.污水处理设施设备一套。5.建设加工厂水电、照明、变压器、过磅房、过磅秤等基础配套设施。</t>
        </is>
      </c>
      <c r="J30" s="598">
        <f>SUM(K30:M30)</f>
        <v/>
      </c>
      <c r="K30" s="688" t="n">
        <v>650</v>
      </c>
      <c r="L30" s="676" t="n"/>
      <c r="M30" s="676" t="n"/>
      <c r="N30" s="58" t="inlineStr">
        <is>
          <t>有效带动全镇农户种植小黄姜积极性，带动农户发展种植小黄姜1.5万亩，促进黄泥河镇小黄姜产业提质增效，增加产业合作主体，多样性的小黄姜加工产品，确实保障小黄姜收购价，提升小黄姜产业市场变化应对抗力，保障小黄姜种植农户收益，项目带动1000户以上农户增收。</t>
        </is>
      </c>
      <c r="O30" s="594" t="inlineStr">
        <is>
          <t>带动种植、分红、带动务工就业等</t>
        </is>
      </c>
      <c r="P30" s="692" t="n">
        <v>5000</v>
      </c>
      <c r="Q30" s="594" t="inlineStr">
        <is>
          <t>否</t>
        </is>
      </c>
      <c r="R30" s="594" t="inlineStr">
        <is>
          <t>否</t>
        </is>
      </c>
      <c r="S30" s="594" t="inlineStr">
        <is>
          <t>否</t>
        </is>
      </c>
      <c r="T30" s="594" t="inlineStr">
        <is>
          <t>富源县农业农村局</t>
        </is>
      </c>
      <c r="U30" s="594" t="inlineStr">
        <is>
          <t>富源县黄泥河镇人民政府</t>
        </is>
      </c>
      <c r="V30" s="594" t="inlineStr">
        <is>
          <t>是</t>
        </is>
      </c>
      <c r="W30" s="9" t="n">
        <v>2026.01</v>
      </c>
      <c r="X30" s="9" t="n">
        <v>2026.12</v>
      </c>
      <c r="Y30" s="67" t="n"/>
    </row>
    <row r="31" ht="132" customHeight="1" s="1">
      <c r="A31" s="9" t="n">
        <v>25</v>
      </c>
      <c r="B31" s="9" t="inlineStr">
        <is>
          <t>产业发展</t>
        </is>
      </c>
      <c r="C31" s="9" t="inlineStr">
        <is>
          <t>生产项目</t>
        </is>
      </c>
      <c r="D31" s="9" t="inlineStr">
        <is>
          <t>种殖业基地</t>
        </is>
      </c>
      <c r="E31" s="9" t="inlineStr">
        <is>
          <t>富源县十八连山镇德厚社区智能大棚建设项目</t>
        </is>
      </c>
      <c r="F31" s="9" t="inlineStr">
        <is>
          <t>十八连山镇</t>
        </is>
      </c>
      <c r="G31" s="9" t="inlineStr">
        <is>
          <t>德厚居民委员会</t>
        </is>
      </c>
      <c r="H31" s="9" t="inlineStr">
        <is>
          <t>新建</t>
        </is>
      </c>
      <c r="I31" s="9" t="inlineStr">
        <is>
          <t>在十八连山镇德厚社区投入380万元，建设德厚社区智能大棚产业园。建设内容：1.建设标准化智能大棚30000平方米，投入270万元；2.建设大棚四周排水沟渠1800米及机耕道路10000米；投入60万元；3.建设大棚过滤系统1套及60立方米水箱1个，投入25万元；4.建设生产用房及电控用房120平方米，投入20万元；5.建设大棚三相电（三相四线380伏、电线杆、电线、电柜），投入5万元。</t>
        </is>
      </c>
      <c r="J31" s="598">
        <f>SUM(K31:M31)</f>
        <v/>
      </c>
      <c r="K31" s="598" t="n">
        <v>380</v>
      </c>
      <c r="L31" s="598" t="n"/>
      <c r="M31" s="598" t="n"/>
      <c r="N31" s="9" t="inlineStr">
        <is>
          <t>完成大棚3万平方米及配套设施项目建设，建设蔬菜示范种植基地，改善农业生产设施，提高产业值，增加就业岗位，引领周边村寨发展高质高效的农业产业。</t>
        </is>
      </c>
      <c r="O31" s="9" t="inlineStr">
        <is>
          <t>土地流转、带动种植、分红、带动务工就业等</t>
        </is>
      </c>
      <c r="P31" s="9" t="n">
        <v>456</v>
      </c>
      <c r="Q31" s="9" t="inlineStr">
        <is>
          <t>否</t>
        </is>
      </c>
      <c r="R31" s="9" t="inlineStr">
        <is>
          <t>否</t>
        </is>
      </c>
      <c r="S31" s="9" t="inlineStr">
        <is>
          <t>否</t>
        </is>
      </c>
      <c r="T31" s="9" t="inlineStr">
        <is>
          <t>富源县农业农村局</t>
        </is>
      </c>
      <c r="U31" s="9" t="inlineStr">
        <is>
          <t>富源县十八连山镇人民政府</t>
        </is>
      </c>
      <c r="V31" s="9" t="inlineStr">
        <is>
          <t>是</t>
        </is>
      </c>
      <c r="W31" s="9" t="n">
        <v>2026.01</v>
      </c>
      <c r="X31" s="598" t="n">
        <v>2026.1</v>
      </c>
      <c r="Y31" s="67" t="n"/>
    </row>
    <row r="32" ht="60" customHeight="1" s="1">
      <c r="A32" s="9" t="n">
        <v>26</v>
      </c>
      <c r="B32" s="9" t="inlineStr">
        <is>
          <t>产业发展</t>
        </is>
      </c>
      <c r="C32" s="9" t="inlineStr">
        <is>
          <t>产业发展</t>
        </is>
      </c>
      <c r="D32" s="11" t="inlineStr">
        <is>
          <t>加工业</t>
        </is>
      </c>
      <c r="E32" s="9" t="inlineStr">
        <is>
          <t>胜境街道万寿菊加工厂生产设备建设工程项目</t>
        </is>
      </c>
      <c r="F32" s="594" t="inlineStr">
        <is>
          <t>胜境街道</t>
        </is>
      </c>
      <c r="G32" s="594" t="inlineStr">
        <is>
          <t>洗洋塘社区</t>
        </is>
      </c>
      <c r="H32" s="9" t="inlineStr">
        <is>
          <t>新建</t>
        </is>
      </c>
      <c r="I32" s="11" t="inlineStr">
        <is>
          <t>1.购置安装万寿菊产业加工厂中和反应器、溶气气浮机、离心机、厌氧反应器等配套设备1套；2.建设格栅池30立方米、预酸化池50立方米、厌沉池50立方米等附属设施。</t>
        </is>
      </c>
      <c r="J32" s="598">
        <f>SUM(K32:M32)</f>
        <v/>
      </c>
      <c r="K32" s="693" t="n">
        <v>150</v>
      </c>
      <c r="L32" s="598" t="n">
        <v>0</v>
      </c>
      <c r="M32" s="693" t="n">
        <v>0</v>
      </c>
      <c r="N32" s="62" t="inlineStr">
        <is>
          <t>通过更换及完善万寿菊加工厂生产设备，提升万寿菊精深加工增效，促进全县万寿菊产业高质量发展。</t>
        </is>
      </c>
      <c r="O32" s="26" t="inlineStr">
        <is>
          <t>带动种植、务工就业等</t>
        </is>
      </c>
      <c r="P32" s="9" t="n">
        <v>5000</v>
      </c>
      <c r="Q32" s="9" t="inlineStr">
        <is>
          <t xml:space="preserve">  否</t>
        </is>
      </c>
      <c r="R32" s="9" t="inlineStr">
        <is>
          <t>否</t>
        </is>
      </c>
      <c r="S32" s="9" t="inlineStr">
        <is>
          <t>否</t>
        </is>
      </c>
      <c r="T32" s="9" t="inlineStr">
        <is>
          <t>富源县农业农村局</t>
        </is>
      </c>
      <c r="U32" s="11" t="inlineStr">
        <is>
          <t>胜境街道办事处</t>
        </is>
      </c>
      <c r="V32" s="11" t="inlineStr">
        <is>
          <t>是</t>
        </is>
      </c>
      <c r="W32" s="9" t="n">
        <v>2026.01</v>
      </c>
      <c r="X32" s="9" t="n">
        <v>2026.12</v>
      </c>
      <c r="Y32" s="67" t="n"/>
    </row>
    <row r="33" ht="156" customHeight="1" s="1">
      <c r="A33" s="9" t="n">
        <v>27</v>
      </c>
      <c r="B33" s="14" t="inlineStr">
        <is>
          <t>产业发展</t>
        </is>
      </c>
      <c r="C33" s="14" t="inlineStr">
        <is>
          <t>产业发展</t>
        </is>
      </c>
      <c r="D33" s="17" t="inlineStr">
        <is>
          <t>食品加工</t>
        </is>
      </c>
      <c r="E33" s="17" t="inlineStr">
        <is>
          <t>胜境街道饮品及食品加工项目</t>
        </is>
      </c>
      <c r="F33" s="687" t="inlineStr">
        <is>
          <t>胜境街道</t>
        </is>
      </c>
      <c r="G33" s="687" t="inlineStr">
        <is>
          <t>迤山口社区</t>
        </is>
      </c>
      <c r="H33" s="14" t="inlineStr">
        <is>
          <t>新建</t>
        </is>
      </c>
      <c r="I33" s="17" t="inlineStr">
        <is>
          <t>建设重钢厂房3100㎡，每平方预算590元左右，合计厂房建设预投费用为1800000.00元。新建1条生产线，一条为饮品加工生产线（主要包含：水处理系统、半自动 CIP 清洗系统、热水系统、核桃脱皮系统、配料系统、灌装、隧道喷淋杀菌系统、物料系统等设施），主要生产魔芋饮料、核桃乳、紫苏乳及其他饮品，建成后，产能分别达魔芋饮料及其他饮品2000t/a，核桃乳8000t/a，紫苏乳8000t/a，设备预投费用1700000.00元左右。</t>
        </is>
      </c>
      <c r="J33" s="598">
        <f>SUM(K33:M33)</f>
        <v/>
      </c>
      <c r="K33" s="689" t="n">
        <v>0</v>
      </c>
      <c r="L33" s="688" t="n">
        <v>350</v>
      </c>
      <c r="M33" s="689" t="n">
        <v>0</v>
      </c>
      <c r="N33" s="28" t="inlineStr">
        <is>
          <t>通过项目建设，促进胜境街道农业产业结构调整、推动农旅产业发展，提档升级。带动脱贫户及三类监测对象30户人增收，户均不低于800元。建设后提供就业岗位35余人。</t>
        </is>
      </c>
      <c r="O33" s="63" t="inlineStr">
        <is>
          <t>带动种植、土地流转、土地入股、务工就业等</t>
        </is>
      </c>
      <c r="P33" s="14" t="n">
        <v>35</v>
      </c>
      <c r="Q33" s="14" t="inlineStr">
        <is>
          <t xml:space="preserve">  否</t>
        </is>
      </c>
      <c r="R33" s="14" t="inlineStr">
        <is>
          <t>否</t>
        </is>
      </c>
      <c r="S33" s="14" t="inlineStr">
        <is>
          <t>是</t>
        </is>
      </c>
      <c r="T33" s="14" t="n"/>
      <c r="U33" s="17" t="inlineStr">
        <is>
          <t>胜境街道办事处</t>
        </is>
      </c>
      <c r="V33" s="17" t="n"/>
      <c r="W33" s="69" t="inlineStr">
        <is>
          <t>2026/1</t>
        </is>
      </c>
      <c r="X33" s="69" t="n">
        <v>46387</v>
      </c>
      <c r="Y33" s="67" t="n"/>
    </row>
    <row r="34" ht="60" customHeight="1" s="1">
      <c r="A34" s="9" t="n">
        <v>28</v>
      </c>
      <c r="B34" s="9" t="inlineStr">
        <is>
          <t>产业发展</t>
        </is>
      </c>
      <c r="C34" s="9" t="inlineStr">
        <is>
          <t>加工流通项目</t>
        </is>
      </c>
      <c r="D34" s="9" t="inlineStr">
        <is>
          <t>加工流通项目</t>
        </is>
      </c>
      <c r="E34" s="23" t="inlineStr">
        <is>
          <t>辣椒仓储及初加工中心建设</t>
        </is>
      </c>
      <c r="F34" s="681" t="inlineStr">
        <is>
          <t>后所镇</t>
        </is>
      </c>
      <c r="G34" s="9" t="inlineStr">
        <is>
          <t>杨家坟村委会</t>
        </is>
      </c>
      <c r="H34" s="9" t="inlineStr">
        <is>
          <t>新建</t>
        </is>
      </c>
      <c r="I34" s="683" t="inlineStr">
        <is>
          <t>回填土方60000立方米，新建辣椒交易大棚5000平方米，硬化场地10000平方米，建设冷库5200立方米，购置安装剁椒生产线1条，安装250KVA变压器1台。</t>
        </is>
      </c>
      <c r="J34" s="598">
        <f>SUM(K34:M34)</f>
        <v/>
      </c>
      <c r="K34" s="598" t="n">
        <v>650</v>
      </c>
      <c r="L34" s="598" t="n"/>
      <c r="M34" s="598" t="n"/>
      <c r="N34" s="58" t="inlineStr">
        <is>
          <t>项目建成后产权归村集体所有，采取“村集体+公司+合作社+农户”模式，收益主要用于巩固拓展脱贫攻坚成果，增加脱贫群众收入，壮大村集体经济。</t>
        </is>
      </c>
      <c r="O34" s="9" t="inlineStr">
        <is>
          <t>入股分红、土地流转、带动务工就业</t>
        </is>
      </c>
      <c r="P34" s="591" t="n">
        <v>24560</v>
      </c>
      <c r="Q34" s="9" t="inlineStr">
        <is>
          <t>否</t>
        </is>
      </c>
      <c r="R34" s="9" t="inlineStr">
        <is>
          <t>否</t>
        </is>
      </c>
      <c r="S34" s="9" t="inlineStr">
        <is>
          <t>是</t>
        </is>
      </c>
      <c r="T34" s="9" t="inlineStr">
        <is>
          <t>富源县农业农村局</t>
        </is>
      </c>
      <c r="U34" s="681" t="inlineStr">
        <is>
          <t>后所镇人民政府</t>
        </is>
      </c>
      <c r="V34" s="9" t="inlineStr">
        <is>
          <t>是</t>
        </is>
      </c>
      <c r="W34" s="9" t="n">
        <v>2026.01</v>
      </c>
      <c r="X34" s="9" t="n">
        <v>2026.12</v>
      </c>
      <c r="Y34" s="67" t="n"/>
    </row>
    <row r="35" ht="132" customHeight="1" s="1">
      <c r="A35" s="9" t="n">
        <v>29</v>
      </c>
      <c r="B35" s="9" t="inlineStr">
        <is>
          <t>产业发展</t>
        </is>
      </c>
      <c r="C35" s="9" t="inlineStr">
        <is>
          <t>加工流通项目</t>
        </is>
      </c>
      <c r="D35" s="9" t="inlineStr">
        <is>
          <t>加工流通项目</t>
        </is>
      </c>
      <c r="E35" s="23" t="inlineStr">
        <is>
          <t>富源县万佳牧业有限公司岩上火腿加工储藏项目</t>
        </is>
      </c>
      <c r="F35" s="681" t="inlineStr">
        <is>
          <t>后所镇</t>
        </is>
      </c>
      <c r="G35" s="9" t="inlineStr">
        <is>
          <t>岩上村委会李子川</t>
        </is>
      </c>
      <c r="H35" s="9" t="inlineStr">
        <is>
          <t>新建</t>
        </is>
      </c>
      <c r="I35" s="683" t="inlineStr">
        <is>
          <t>项目占地8亩，新建火腿加工厂房1560平方米，其中，腌制车间360平方米、发酵车间1200平方米（两层）；新建冷库棚120平方米（钢架结构）、冷库320立方米（80平方米*4米高）；新建看守、管护、办公以及火腿产品展示厅100平方米；新建污水处理池80立方米；购置火腿分割、消杀、分选、包装等生产设备1套。</t>
        </is>
      </c>
      <c r="J35" s="598">
        <f>SUM(K35:M35)</f>
        <v/>
      </c>
      <c r="K35" s="598" t="n">
        <v>300</v>
      </c>
      <c r="L35" s="598" t="n"/>
      <c r="M35" s="598" t="n"/>
      <c r="N35" s="58" t="inlineStr">
        <is>
          <t>项目建成投产后，年加工岩上火腿0.6万支，生产成品火腿100吨，创利润160万元。统筹整合财政涉农资金投入建设形成的固定资产租赁给富源县岩上万佳牧业有限公司经营使用，租赁期内，富源县嘉惠投资有限公司每年可收益15万元，用于统筹解决岩上村委会村集体收入、2025年20户（具体户数及人数以当年动态调整为准）脱贫监测户增收等问题。同时，可常年吸纳15人以上农村剩余劳动力到火腿加工厂就近务工，从而增加群众务工收入。</t>
        </is>
      </c>
      <c r="O35" s="9" t="inlineStr">
        <is>
          <t>分红、土地流转、带动务工就业等</t>
        </is>
      </c>
      <c r="P35" s="591" t="n">
        <v>30</v>
      </c>
      <c r="Q35" s="9" t="inlineStr">
        <is>
          <t>否</t>
        </is>
      </c>
      <c r="R35" s="9" t="inlineStr">
        <is>
          <t>否</t>
        </is>
      </c>
      <c r="S35" s="9" t="inlineStr">
        <is>
          <t>否</t>
        </is>
      </c>
      <c r="T35" s="9" t="inlineStr">
        <is>
          <t>富源县农业农村局</t>
        </is>
      </c>
      <c r="U35" s="681" t="inlineStr">
        <is>
          <t>富源县后所镇人民政府</t>
        </is>
      </c>
      <c r="V35" s="9" t="inlineStr">
        <is>
          <t>是</t>
        </is>
      </c>
      <c r="W35" s="9" t="n">
        <v>2026.01</v>
      </c>
      <c r="X35" s="9" t="n">
        <v>2026.12</v>
      </c>
      <c r="Y35" s="11" t="n"/>
    </row>
    <row r="36" ht="108" customHeight="1" s="1">
      <c r="A36" s="9" t="n">
        <v>30</v>
      </c>
      <c r="B36" s="15" t="inlineStr">
        <is>
          <t>产业发展</t>
        </is>
      </c>
      <c r="C36" s="16" t="inlineStr">
        <is>
          <t>加工流通项目</t>
        </is>
      </c>
      <c r="D36" s="15" t="inlineStr">
        <is>
          <t>加工业</t>
        </is>
      </c>
      <c r="E36" s="16" t="inlineStr">
        <is>
          <t>黄泥河镇牛额农产品初加工基地配变电设施灾后维修更换建设项目</t>
        </is>
      </c>
      <c r="F36" s="15" t="inlineStr">
        <is>
          <t>黄泥河镇</t>
        </is>
      </c>
      <c r="G36" s="16" t="inlineStr">
        <is>
          <t>牛额村</t>
        </is>
      </c>
      <c r="H36" s="16" t="inlineStr">
        <is>
          <t>新建</t>
        </is>
      </c>
      <c r="I36" s="16" t="inlineStr">
        <is>
          <t>1.原项目因雷击导致变压器损坏，现需安装630KVA变压器一台；2.建设配电房一座；3.更换安装配电线路及配电柜等相关配套设施。</t>
        </is>
      </c>
      <c r="J36" s="48" t="n">
        <v>25</v>
      </c>
      <c r="K36" s="48" t="n">
        <v>25</v>
      </c>
      <c r="L36" s="49" t="n"/>
      <c r="M36" s="49" t="n"/>
      <c r="N36" s="694" t="inlineStr">
        <is>
          <t>配变电设施维修更换后，确保项目能正常运行，并能极大提升原加工厂辣椒初加工能力，提升加工厂，提升带动农户辣椒种植积极性，增加种植，带动农户增收。带动周边农户、脱贫户和“三类” 监测对象农户1000户5000人，户均种植辣椒2亩，户均增收纯收入6600元，为农民及村集体找到新的持久的经济增长点，促进农业发展，助推乡村振兴。</t>
        </is>
      </c>
      <c r="O36" s="694" t="inlineStr">
        <is>
          <t>就业务工、公司＋农户＋股份合作模式</t>
        </is>
      </c>
      <c r="P36" s="49" t="n">
        <v>5000</v>
      </c>
      <c r="Q36" s="694" t="inlineStr">
        <is>
          <t>否</t>
        </is>
      </c>
      <c r="R36" s="694" t="inlineStr">
        <is>
          <t>否</t>
        </is>
      </c>
      <c r="S36" s="694" t="inlineStr">
        <is>
          <t>否</t>
        </is>
      </c>
      <c r="T36" s="694" t="inlineStr">
        <is>
          <t>富源县农业农村局</t>
        </is>
      </c>
      <c r="U36" s="694" t="inlineStr">
        <is>
          <t>富源县黄泥河镇人民政府</t>
        </is>
      </c>
      <c r="V36" s="694" t="inlineStr">
        <is>
          <t>是</t>
        </is>
      </c>
      <c r="W36" s="9" t="n">
        <v>2026.01</v>
      </c>
      <c r="X36" s="9" t="n">
        <v>2026.12</v>
      </c>
      <c r="Y36" s="71" t="n"/>
    </row>
    <row r="37" ht="204" customHeight="1" s="1">
      <c r="A37" s="9" t="n">
        <v>31</v>
      </c>
      <c r="B37" s="11" t="inlineStr">
        <is>
          <t>产业发展</t>
        </is>
      </c>
      <c r="C37" s="11" t="inlineStr">
        <is>
          <t>配套设施项目</t>
        </is>
      </c>
      <c r="D37" s="9" t="inlineStr">
        <is>
          <t>其他</t>
        </is>
      </c>
      <c r="E37" s="9" t="inlineStr">
        <is>
          <t>古敢民族团结进步示范乡</t>
        </is>
      </c>
      <c r="F37" s="9" t="inlineStr">
        <is>
          <t>古敢</t>
        </is>
      </c>
      <c r="G37" s="9" t="inlineStr">
        <is>
          <t>补掌</t>
        </is>
      </c>
      <c r="H37" s="9" t="inlineStr">
        <is>
          <t>新建</t>
        </is>
      </c>
      <c r="I37" s="11" t="inlineStr">
        <is>
          <t>投资500万元，在古敢乡建设民族团结示范项目。
一、投资300万，发展当地特色产业经济。1.投资260万元发展优质高效水稻种植1000亩，建设补掌小河沿岸水稻种植产业生产通道3KM，硬化粮晒场1200平方米。2.投资40万元发展村内民族手工业。维修改造手工业厂房140 ㎡，配备刺绣、手工编制、吞口雕刻制作等手工业生产原料及设备。
二、补掌村人居环境提升项目：共投资200万元，投资86万元整治村内乱搭乱建、残垣断壁，修复小河沿岸破损路面200㎡，改善村内公共区域环境卫生1000㎡；投资35万实施补掌小河河道环境治理3km；投资76万元修缮特色民居；投资3万安装村庄路引标识。</t>
        </is>
      </c>
      <c r="J37" s="598">
        <f>SUM(K37:M37)</f>
        <v/>
      </c>
      <c r="K37" s="598" t="n">
        <v>500</v>
      </c>
      <c r="L37" s="598" t="n"/>
      <c r="M37" s="598" t="n"/>
      <c r="N37" s="11" t="inlineStr">
        <is>
          <t>结合古敢乡人文环境、特色产业等优点，通过实施民族团结示范乡项目，将进一步完善民族村寨基础设施、人居环境、产业发展基础等各项功能，改善各族群众生产、生活条件，促进特色产业发展，进一步增强民族地区发展内生动力。项目建成后基础设施资产由村委会管理，预计受益村组数4个，受益农户373余户1609余人，群众可感可及的获得感、幸福感将不断增强，民族团结、宗教和顺的社会氛围更加浓厚，有效促进各民族交往交流交融，铸牢中华民族共同体意识进一步强化，社会效益、经济效益协同呈现，为古敢水族乡创建全国民族团结进步示范乡润色添彩，进一步巩固全乡省级民族团结进步示范创建成果。</t>
        </is>
      </c>
      <c r="O37" s="9" t="inlineStr">
        <is>
          <t>订单收购、务工就业带动增等</t>
        </is>
      </c>
      <c r="P37" s="9" t="n">
        <v>1609</v>
      </c>
      <c r="Q37" s="9" t="inlineStr">
        <is>
          <t>否</t>
        </is>
      </c>
      <c r="R37" s="9" t="inlineStr">
        <is>
          <t>否</t>
        </is>
      </c>
      <c r="S37" s="9" t="inlineStr">
        <is>
          <t>否</t>
        </is>
      </c>
      <c r="T37" s="9" t="inlineStr">
        <is>
          <t>富源县民族宗教事务局</t>
        </is>
      </c>
      <c r="U37" s="9" t="inlineStr">
        <is>
          <t>古敢水族乡人民政府</t>
        </is>
      </c>
      <c r="V37" s="9" t="inlineStr">
        <is>
          <t>是</t>
        </is>
      </c>
      <c r="W37" s="9" t="n">
        <v>2026.01</v>
      </c>
      <c r="X37" s="9" t="n">
        <v>2026.12</v>
      </c>
      <c r="Y37" s="9" t="n"/>
    </row>
    <row r="38" ht="72" customHeight="1" s="1">
      <c r="A38" s="9" t="n">
        <v>32</v>
      </c>
      <c r="B38" s="9" t="inlineStr">
        <is>
          <t>产业发展</t>
        </is>
      </c>
      <c r="C38" s="9" t="inlineStr">
        <is>
          <t>生产项目</t>
        </is>
      </c>
      <c r="D38" s="9" t="inlineStr">
        <is>
          <t>少数民族特色村寨建设项目</t>
        </is>
      </c>
      <c r="E38" s="9" t="inlineStr">
        <is>
          <t>富源县后所镇庆云彝族村民委员会新华村民族团结进步示范村</t>
        </is>
      </c>
      <c r="F38" s="9" t="inlineStr">
        <is>
          <t>后所</t>
        </is>
      </c>
      <c r="G38" s="9" t="inlineStr">
        <is>
          <t>庆云</t>
        </is>
      </c>
      <c r="H38" s="9" t="inlineStr">
        <is>
          <t>新建</t>
        </is>
      </c>
      <c r="I38" s="11" t="inlineStr">
        <is>
          <t xml:space="preserve"> 投资100万元建设庆云彝族村民委员会新华村建设养殖小区项目。1、猪舍建设84万：建设长105米、宽4米的猪舍；2、附属设施建设16万：污水处理池及管道铺设。</t>
        </is>
      </c>
      <c r="J38" s="598">
        <f>SUM(K38:M38)</f>
        <v/>
      </c>
      <c r="K38" s="598" t="n">
        <v>100</v>
      </c>
      <c r="L38" s="598" t="n"/>
      <c r="M38" s="598" t="n"/>
      <c r="N38" s="11" t="inlineStr">
        <is>
          <t xml:space="preserve"> 通过养殖小区养殖带动新华村70户425人增收致富，带动农户养殖积极性，扩大养殖规模，产生市场效应，解决剩余劳动力，增加务工收入，使村集体经济实力明显增强，在农业养殖发展方面发挥示范带动作用。</t>
        </is>
      </c>
      <c r="O38" s="9" t="inlineStr">
        <is>
          <t>分红、土地流转、带动务工就业等</t>
        </is>
      </c>
      <c r="P38" s="9" t="n">
        <v>425</v>
      </c>
      <c r="Q38" s="9" t="inlineStr">
        <is>
          <t>是</t>
        </is>
      </c>
      <c r="R38" s="9" t="inlineStr">
        <is>
          <t>否</t>
        </is>
      </c>
      <c r="S38" s="9" t="inlineStr">
        <is>
          <t>否</t>
        </is>
      </c>
      <c r="T38" s="9" t="inlineStr">
        <is>
          <t>富源县民族宗教事务局</t>
        </is>
      </c>
      <c r="U38" s="9" t="inlineStr">
        <is>
          <t>后所镇人民政府</t>
        </is>
      </c>
      <c r="V38" s="9" t="inlineStr">
        <is>
          <t>是</t>
        </is>
      </c>
      <c r="W38" s="9" t="n">
        <v>2026.01</v>
      </c>
      <c r="X38" s="9" t="n">
        <v>2026.12</v>
      </c>
      <c r="Y38" s="9" t="n"/>
    </row>
    <row r="39" ht="216" customHeight="1" s="1">
      <c r="A39" s="9" t="n">
        <v>33</v>
      </c>
      <c r="B39" s="9" t="inlineStr">
        <is>
          <t>产业发展</t>
        </is>
      </c>
      <c r="C39" s="9" t="inlineStr">
        <is>
          <t>种植业</t>
        </is>
      </c>
      <c r="D39" s="9" t="inlineStr">
        <is>
          <t>其他</t>
        </is>
      </c>
      <c r="E39" s="9" t="inlineStr">
        <is>
          <t>跌水民族团结进步示范村</t>
        </is>
      </c>
      <c r="F39" s="9" t="inlineStr">
        <is>
          <t>墨红</t>
        </is>
      </c>
      <c r="G39" s="9" t="inlineStr">
        <is>
          <t>世迤</t>
        </is>
      </c>
      <c r="H39" s="9" t="inlineStr">
        <is>
          <t>新建</t>
        </is>
      </c>
      <c r="I39" s="11" t="inlineStr">
        <is>
          <t>该项目概算投资100万元。（一）投资6万元发展白芸豆种植产业，在世迤村委会跌水村民小组实施白芸豆种植基地建设600亩采购豆种6万元（每亩需优质豆种5公斤，每公斤预计价格18-20元）。（二）采买豆杆54万根，平均每根1.3-1.4元每根，共计70.2万元；(三)租赁农机、购买地膜及支付人工薪资报酬投入资金23.8万元。</t>
        </is>
      </c>
      <c r="J39" s="598">
        <f>SUM(K39:M39)</f>
        <v/>
      </c>
      <c r="K39" s="598" t="n">
        <v>100</v>
      </c>
      <c r="L39" s="598" t="n"/>
      <c r="M39" s="598" t="n"/>
      <c r="N39" s="11" t="inlineStr">
        <is>
          <t>该项目的实施采取“村集体股份经济合作联合社+村小组股份经济合作社+农户”的模式，采取村委会和村小组集中对现有的600亩种植基地流转或者动员部分群众以土地入股合作发展，由村股份经济合作联合社争取衔接资金投入，合作社负责日常管理维护，带动村民采取到基地务工提高收入的方式，统一进行运营管理。采取村民以土地入股、合作社经营管理，入股分红模式。通过民族团结示范项目的实施，将进一步增强产业发展功能，改善群众生产、生活条件，促进特色种植业发展，进一步增强民族地区发展内生动力。民族村群众可感可及的获得感、幸福感将不断增强，有效促进各民族交往交流交融，铸牢中华民族共同体意识进一步强化，社会效益、经济效益协同呈现，带动三类监测对象13户41人，户均增收4000元。</t>
        </is>
      </c>
      <c r="O39" s="9" t="inlineStr">
        <is>
          <t>分红、土地流转、带动务工就业等</t>
        </is>
      </c>
      <c r="P39" s="9" t="n">
        <v>519</v>
      </c>
      <c r="Q39" s="9" t="inlineStr">
        <is>
          <t>否</t>
        </is>
      </c>
      <c r="R39" s="9" t="inlineStr">
        <is>
          <t>否</t>
        </is>
      </c>
      <c r="S39" s="9" t="inlineStr">
        <is>
          <t>否</t>
        </is>
      </c>
      <c r="T39" s="9" t="inlineStr">
        <is>
          <t>富源县民族宗教事务局</t>
        </is>
      </c>
      <c r="U39" s="9" t="inlineStr">
        <is>
          <t>墨红镇人民政府</t>
        </is>
      </c>
      <c r="V39" s="9" t="inlineStr">
        <is>
          <t>是</t>
        </is>
      </c>
      <c r="W39" s="9" t="n">
        <v>2026.01</v>
      </c>
      <c r="X39" s="9" t="n">
        <v>2026.12</v>
      </c>
      <c r="Y39" s="9" t="n"/>
    </row>
    <row r="40" ht="156" customHeight="1" s="1">
      <c r="A40" s="9" t="n">
        <v>34</v>
      </c>
      <c r="B40" s="11" t="inlineStr">
        <is>
          <t>产业发展</t>
        </is>
      </c>
      <c r="C40" s="11" t="inlineStr">
        <is>
          <t>生产项目</t>
        </is>
      </c>
      <c r="D40" s="11" t="inlineStr">
        <is>
          <t>其他</t>
        </is>
      </c>
      <c r="E40" s="11" t="inlineStr">
        <is>
          <t>大河镇格宗村委会格宗村民小组民族团结进步示范村</t>
        </is>
      </c>
      <c r="F40" s="11" t="inlineStr">
        <is>
          <t>大河镇</t>
        </is>
      </c>
      <c r="G40" s="11" t="inlineStr">
        <is>
          <t>格宗村</t>
        </is>
      </c>
      <c r="H40" s="9" t="inlineStr">
        <is>
          <t>新建</t>
        </is>
      </c>
      <c r="I40" s="11" t="inlineStr">
        <is>
          <t xml:space="preserve">在格宗村格宗村民村小组实施民族团结进步示范村项目。其中：                                                                                                                                                   在格宗村格宗村民村小组发展杨梅种植20亩（含树苗、移栽、管护等），预计资金39.6万。产业发展道路、基础设施扩建道路硬化长900米，宽4.5米，每平方米120元，预计资金6万元。新建蓄水池1个30立方米，投资1.6万元。铺设镀锌直径2.5厘米给水管网1公里，单价16元/米；投资2.8万元。周边防护围栏300米，预计资金10万元。
合计投资60万元。 </t>
        </is>
      </c>
      <c r="J40" s="598">
        <f>SUM(K40:M40)</f>
        <v/>
      </c>
      <c r="K40" s="598" t="n">
        <v>60</v>
      </c>
      <c r="L40" s="598" t="n"/>
      <c r="M40" s="598" t="n"/>
      <c r="N40" s="11" t="inlineStr">
        <is>
          <t xml:space="preserve">  该项目以格宗村民族团结示范村建设项目为依据，立足本村资源禀赋，种植杨梅促进产业发展，预计将带动格宗村村民小组42户173人脱贫人口及三类监测对象实现家门口就业，壮大村集体收入全面助力本村产业振兴与人才振兴，建设宜居宜业的富裕乡村。
</t>
        </is>
      </c>
      <c r="O40" s="9" t="inlineStr">
        <is>
          <t>分红、土地流转、带动务工就业等</t>
        </is>
      </c>
      <c r="P40" s="9" t="n">
        <v>535</v>
      </c>
      <c r="Q40" s="9" t="inlineStr">
        <is>
          <t>否</t>
        </is>
      </c>
      <c r="R40" s="9" t="inlineStr">
        <is>
          <t>否</t>
        </is>
      </c>
      <c r="S40" s="9" t="inlineStr">
        <is>
          <t>否</t>
        </is>
      </c>
      <c r="T40" s="9" t="inlineStr">
        <is>
          <t>富源县民族宗教事务局</t>
        </is>
      </c>
      <c r="U40" s="9" t="inlineStr">
        <is>
          <t>富源县大河镇人民政府</t>
        </is>
      </c>
      <c r="V40" s="9" t="inlineStr">
        <is>
          <t>是</t>
        </is>
      </c>
      <c r="W40" s="9" t="n">
        <v>2026.01</v>
      </c>
      <c r="X40" s="9" t="n">
        <v>2026.12</v>
      </c>
      <c r="Y40" s="9" t="n"/>
    </row>
    <row r="41" ht="144" customHeight="1" s="1">
      <c r="A41" s="9" t="n">
        <v>35</v>
      </c>
      <c r="B41" s="11" t="inlineStr">
        <is>
          <t>产业发展</t>
        </is>
      </c>
      <c r="C41" s="11" t="inlineStr">
        <is>
          <t>种植业</t>
        </is>
      </c>
      <c r="D41" s="11" t="inlineStr">
        <is>
          <t>其他</t>
        </is>
      </c>
      <c r="E41" s="11" t="inlineStr">
        <is>
          <t>马强小组示范村产业发展项目</t>
        </is>
      </c>
      <c r="F41" s="11" t="inlineStr">
        <is>
          <t>竹园镇</t>
        </is>
      </c>
      <c r="G41" s="11" t="inlineStr">
        <is>
          <t>新街村委会马强村</t>
        </is>
      </c>
      <c r="H41" s="9" t="inlineStr">
        <is>
          <t>新建</t>
        </is>
      </c>
      <c r="I41" s="11" t="inlineStr">
        <is>
          <t>产业发展：投资60万元，在新街村委会马强村小组实施老树茶产业提质增效改造110亩。其中，投资10万元用于清理茶园内的杂树杂草；投资10万元改造进茶园道路，道路3米宽，3000米长，为泥结路面；投资25万硬化进茶园主干道1000米；投资6万元，按照单价1500元/立方米，新建蓄水池2个，每个20立方米；投资6万元，铺设茶园供水管网3000米，有主管分管和喷头，平均单价20元/米；投资3万元，安装杀虫灯20盏，单价1500元/盏。</t>
        </is>
      </c>
      <c r="J41" s="598">
        <f>SUM(K41:M41)</f>
        <v/>
      </c>
      <c r="K41" s="598" t="n">
        <v>60</v>
      </c>
      <c r="L41" s="598" t="n"/>
      <c r="M41" s="598" t="n"/>
      <c r="N41" s="11" t="inlineStr">
        <is>
          <t>该项目的实施采取“村集体股份经济合作联合社+公司+村小组股份经济合作社+农户”的模式，采取村委会和村小组对该村300亩土地进行流转，动员部分群众以土地和种植劳务进行入股合作发展，由村股份经济合作联合社争取衔接资金投入，由专业公司进行指导和负责销售，村小组股份合作社负责日常管理维护，村民采取务工提高收入的方式，统一进行运营管理。</t>
        </is>
      </c>
      <c r="O41" s="11" t="inlineStr">
        <is>
          <t>入股分红、土地流转、带动务工就业等</t>
        </is>
      </c>
      <c r="P41" s="9" t="n">
        <v>374</v>
      </c>
      <c r="Q41" s="9" t="inlineStr">
        <is>
          <t>否</t>
        </is>
      </c>
      <c r="R41" s="9" t="inlineStr">
        <is>
          <t>否</t>
        </is>
      </c>
      <c r="S41" s="9" t="inlineStr">
        <is>
          <t>否</t>
        </is>
      </c>
      <c r="T41" s="9" t="inlineStr">
        <is>
          <t>富源县民族宗教事务局</t>
        </is>
      </c>
      <c r="U41" s="9" t="inlineStr">
        <is>
          <t>竹园镇人民政府</t>
        </is>
      </c>
      <c r="V41" s="9" t="inlineStr">
        <is>
          <t>是</t>
        </is>
      </c>
      <c r="W41" s="9" t="n">
        <v>2026.01</v>
      </c>
      <c r="X41" s="9" t="n">
        <v>2026.12</v>
      </c>
      <c r="Y41" s="9" t="n"/>
    </row>
    <row r="42" ht="372" customHeight="1" s="1">
      <c r="A42" s="9" t="n">
        <v>36</v>
      </c>
      <c r="B42" s="11" t="inlineStr">
        <is>
          <t>产业发展</t>
        </is>
      </c>
      <c r="C42" s="11" t="inlineStr">
        <is>
          <t>文旅融合</t>
        </is>
      </c>
      <c r="D42" s="11" t="inlineStr">
        <is>
          <t>其他</t>
        </is>
      </c>
      <c r="E42" s="11" t="inlineStr">
        <is>
          <t>曲靖市富源县富村镇古木村委会古木村云贵抵边村寨同步发展项目</t>
        </is>
      </c>
      <c r="F42" s="11" t="inlineStr">
        <is>
          <t>富村镇</t>
        </is>
      </c>
      <c r="G42" s="11" t="inlineStr">
        <is>
          <t>古木村委会</t>
        </is>
      </c>
      <c r="H42" s="9" t="inlineStr">
        <is>
          <t>新建</t>
        </is>
      </c>
      <c r="I42" s="11" t="inlineStr">
        <is>
          <t>一标段合计工程总投资100万元整。围绕千年古槐树保护，维修古树精神展厅150平方米，每平方米400元，需60000元，新建避暑露营地3亩，场地平整6000元，排水沟渠建设80米，每米300元，需24000元，户外娱乐桌凳3套，每套3000元，需9000元，空闲地配套设施安装4000元。工程概算造价10.3万元；打造以探寻红色足迹、体验农耕文化和拿鱼摸虾河流乐趣为一体“农旅文田园观光”综合体，混凝土硬化从红军桥至响水箐沿古木河的稻田步行观光道5675平方米，每平方米80元，需454000元。工程概算造价45.4万元；因地制宜补植樱花树2000棵，每棵50元，需100000元，庭院绿化60户平均每户10平方米，每平方米100元，需60000元。持续改善提升村容村貌，积极建设美丽宜居乡村，实现“樱花河谷，乡音古树”与“阡陌田园，稻香古木”相得益彰的农旅文融合发展。工程概算造价16万元；设计制作特色标牌15个，每个800元；宣传栏7处，每处3000元；工程概算造价3.3万元；发展庭院经济中华鲟养殖示范户15户，引水管网160*400米，每米200元，需80000元；入户管网110*200米，每米100元，需20000元；镀锌板帆布鱼池15个，每个工8000元，安装每个2000元，需150000元。工程概算造价25万元。</t>
        </is>
      </c>
      <c r="J42" s="598">
        <f>SUM(K42:M42)</f>
        <v/>
      </c>
      <c r="K42" s="598" t="n">
        <v>100</v>
      </c>
      <c r="L42" s="598" t="n"/>
      <c r="M42" s="598" t="n"/>
      <c r="N42" s="11" t="inlineStr">
        <is>
          <t>改善基础设施建设，改善提升村容村貌，积极建设美丽宜居乡村，实现“樱花河谷，乡音古树”与“阡陌田园，稻香古木”相得益彰的农旅文融合发展，建设成“宜居、宜业、宜游”的美丽乡村，探索旅居“订单式”模式，让更多的“游客”成为“旅居客”，使乡村旅居成为拉动消费的新模式、助农增收的新引擎、乡村振兴的新支撑。</t>
        </is>
      </c>
      <c r="O42" s="11" t="inlineStr">
        <is>
          <t>入股分红、土地流转、带动务工就业等</t>
        </is>
      </c>
      <c r="P42" s="9" t="n">
        <v>1512</v>
      </c>
      <c r="Q42" s="9" t="inlineStr">
        <is>
          <t>否</t>
        </is>
      </c>
      <c r="R42" s="9" t="inlineStr">
        <is>
          <t>否</t>
        </is>
      </c>
      <c r="S42" s="9" t="inlineStr">
        <is>
          <t>否</t>
        </is>
      </c>
      <c r="T42" s="9" t="inlineStr">
        <is>
          <t>富源县民族宗教事务局</t>
        </is>
      </c>
      <c r="U42" s="9" t="inlineStr">
        <is>
          <t>富村镇人民政府</t>
        </is>
      </c>
      <c r="V42" s="9" t="inlineStr">
        <is>
          <t>是</t>
        </is>
      </c>
      <c r="W42" s="9" t="n">
        <v>2026.01</v>
      </c>
      <c r="X42" s="9" t="n">
        <v>2026.12</v>
      </c>
      <c r="Y42" s="9" t="n"/>
    </row>
    <row r="43" ht="204" customHeight="1" s="1">
      <c r="A43" s="9" t="n">
        <v>37</v>
      </c>
      <c r="B43" s="18" t="inlineStr">
        <is>
          <t>产业发展</t>
        </is>
      </c>
      <c r="C43" s="18" t="inlineStr">
        <is>
          <t>生产项目</t>
        </is>
      </c>
      <c r="D43" s="18" t="inlineStr">
        <is>
          <t>种植业</t>
        </is>
      </c>
      <c r="E43" s="18" t="inlineStr">
        <is>
          <t>富源县十八连山镇纸厂者红民族团结进步示范项目</t>
        </is>
      </c>
      <c r="F43" s="31" t="inlineStr">
        <is>
          <t>十八连山镇</t>
        </is>
      </c>
      <c r="G43" s="18" t="inlineStr">
        <is>
          <t>纸厂村委会</t>
        </is>
      </c>
      <c r="H43" s="32" t="inlineStr">
        <is>
          <t>新建</t>
        </is>
      </c>
      <c r="I43" s="18" t="inlineStr">
        <is>
          <t xml:space="preserve">在十八连山镇纸厂村委会者红村投入100万元，建设纸厂者红民族团结进步示范。建设内容：1.村内环境提升道路建设预计投资32万元，建设4210平方米，76元/平方米。公厕提质改造30平方米,预计投资3万元，1000元/平方米。挡墙支砌150立方米，预计投资5万元，333元/立方米。                                        
2.产业发展：新建产业发展道路1.5千米，预计投资5万元，33元/平方米，发展产业菊花种植110亩，预计投资42万元，3818元/亩。灌溉水管设施建设1200米，预计投资3万元，25元/平方米，新建仓储用房150平方米，预计投资10万元，400元/平方米，及购买配套设施。
</t>
        </is>
      </c>
      <c r="J43" s="598">
        <f>SUM(K43:M43)</f>
        <v/>
      </c>
      <c r="K43" s="695" t="n">
        <v>100</v>
      </c>
      <c r="L43" s="695" t="n"/>
      <c r="M43" s="695" t="n"/>
      <c r="N43" s="65" t="inlineStr">
        <is>
          <t xml:space="preserve">
采取“企业+村集体经济+低收入群体”运作模式，为确保所形成的固定资产达到保值增值的目的，由纸厂村委会将项目建设所形成的资产，以租赁形式租给合作企业使用，按照固定资产设计使用寿命，协议租期为10年，每年按照投入100万元衔接资金的3%收取租金.</t>
        </is>
      </c>
      <c r="O43" s="11" t="inlineStr">
        <is>
          <t>入股分红、土地流转、带动务工就业等</t>
        </is>
      </c>
      <c r="P43" s="32" t="n">
        <v>482</v>
      </c>
      <c r="Q43" s="32" t="inlineStr">
        <is>
          <t>否</t>
        </is>
      </c>
      <c r="R43" s="32" t="inlineStr">
        <is>
          <t>否</t>
        </is>
      </c>
      <c r="S43" s="32" t="inlineStr">
        <is>
          <t>否</t>
        </is>
      </c>
      <c r="T43" s="9" t="inlineStr">
        <is>
          <t>富源县民族宗教事务局</t>
        </is>
      </c>
      <c r="U43" s="32" t="inlineStr">
        <is>
          <t>十八连镇人民政府</t>
        </is>
      </c>
      <c r="V43" s="31" t="inlineStr">
        <is>
          <t>是</t>
        </is>
      </c>
      <c r="W43" s="9" t="n">
        <v>2026.01</v>
      </c>
      <c r="X43" s="9" t="n">
        <v>2026.12</v>
      </c>
      <c r="Y43" s="9" t="n"/>
    </row>
    <row r="44" ht="192" customHeight="1" s="1">
      <c r="A44" s="9" t="n">
        <v>38</v>
      </c>
      <c r="B44" s="11" t="inlineStr">
        <is>
          <t>产业发展</t>
        </is>
      </c>
      <c r="C44" s="11" t="inlineStr">
        <is>
          <t>生产项目</t>
        </is>
      </c>
      <c r="D44" s="11" t="inlineStr">
        <is>
          <t>养殖业基地</t>
        </is>
      </c>
      <c r="E44" s="11" t="inlineStr">
        <is>
          <t>海坪社区清水沟村生态肉牛养殖项目</t>
        </is>
      </c>
      <c r="F44" s="11" t="inlineStr">
        <is>
          <t>中安街道</t>
        </is>
      </c>
      <c r="G44" s="11" t="inlineStr">
        <is>
          <t>海坪社区</t>
        </is>
      </c>
      <c r="H44" s="11" t="inlineStr">
        <is>
          <t>新建</t>
        </is>
      </c>
      <c r="I44" s="11" t="inlineStr">
        <is>
          <t xml:space="preserve">项目概要：投入2026年沪滇协作帮扶资金485万元，在富源县中安街道海坪社区清水沟村新建牛舍2130㎡。
建设主要内容如下：
1.钢结构母牛舍约2230㎡，概算资金为158万元；
2.钢结构产犊房；约900㎡，概算资金为162万元；
3.设备：粉碎机、打包机、收割机、搅拌机、取料机、铲粪车一台，慨算资金为139万元；
4.新建消毒室、值班室150㎡，慨算资金为26万元。
 </t>
        </is>
      </c>
      <c r="J44" s="598">
        <f>SUM(K44:M44)</f>
        <v/>
      </c>
      <c r="K44" s="696" t="n"/>
      <c r="L44" s="598" t="n"/>
      <c r="M44" s="598" t="n">
        <v>485</v>
      </c>
      <c r="N44" s="9" t="inlineStr">
        <is>
          <t>通过建设养殖场，所形成的固定资产，租赁给第三方使用，按照牛舍设计使用寿命，租期为20年，预计可获得租金380万元。项目的实施至少可为海坪社区村集体经济增收最低10万元，直接带动63户120人己脱贫人口和三类监测对象的增收。通过项目的实施，优势产业得到进一步发展，肉牛养殖业得到进一步壮大，初步形成了集肉牛扩繁、育肥一体的养殖基地，达到“补齐短板，延伸长板”的效果。项目区增收致富支柱产业得到进一步培育，己脱贫人口和三其监测对象增收渠道明显拓宽，收入大幅增加，村集体经济收入得到持续壮大，同时，项目建成后，可对项目地区的肉牛养殖起到引领示范作用，为周边肉牛养殖基地和农户提供优良牛犊。</t>
        </is>
      </c>
      <c r="O44" s="9" t="inlineStr">
        <is>
          <t>产业分红、土地流转、带动养殖、带动务工就业等</t>
        </is>
      </c>
      <c r="P44" s="9" t="n">
        <v>5760</v>
      </c>
      <c r="Q44" s="67" t="inlineStr">
        <is>
          <t>否</t>
        </is>
      </c>
      <c r="R44" s="67" t="inlineStr">
        <is>
          <t>否</t>
        </is>
      </c>
      <c r="S44" s="67" t="inlineStr">
        <is>
          <t>否</t>
        </is>
      </c>
      <c r="T44" s="11" t="inlineStr">
        <is>
          <t>富源县农业农村局</t>
        </is>
      </c>
      <c r="U44" s="11" t="inlineStr">
        <is>
          <t>中安街道办事处</t>
        </is>
      </c>
      <c r="V44" s="9" t="inlineStr">
        <is>
          <t>是</t>
        </is>
      </c>
      <c r="W44" s="9" t="n">
        <v>2026.1</v>
      </c>
      <c r="X44" s="9" t="n">
        <v>2026.12</v>
      </c>
      <c r="Y44" s="9" t="n"/>
    </row>
    <row r="45" ht="108" customHeight="1" s="1">
      <c r="A45" s="9" t="n">
        <v>39</v>
      </c>
      <c r="B45" s="11" t="inlineStr">
        <is>
          <t>产业发展</t>
        </is>
      </c>
      <c r="C45" s="11" t="inlineStr">
        <is>
          <t>加工流通项目</t>
        </is>
      </c>
      <c r="D45" s="11" t="inlineStr">
        <is>
          <t>加工业</t>
        </is>
      </c>
      <c r="E45" s="11" t="inlineStr">
        <is>
          <t>富村镇佳芋魔芋仓储及加工建设</t>
        </is>
      </c>
      <c r="F45" s="11" t="inlineStr">
        <is>
          <t>富村镇</t>
        </is>
      </c>
      <c r="G45" s="11" t="inlineStr">
        <is>
          <t>富村镇社区</t>
        </is>
      </c>
      <c r="H45" s="9" t="inlineStr">
        <is>
          <t>新建</t>
        </is>
      </c>
      <c r="I45" s="11" t="inlineStr">
        <is>
          <t>一是投入资金617.5万元，新建钢结构厂房(钢架结构、复合瓦)4600平方米（每平方米1300元）；二是投入资金74.5万元，地面硬化4520平方米（每平方米200元）；三是投入资金8万元，给排水系统建设200米（直径500mm水泥涵管、沉砂池4个）。</t>
        </is>
      </c>
      <c r="J45" s="598">
        <f>SUM(K45:M45)</f>
        <v/>
      </c>
      <c r="K45" s="598" t="n">
        <v>0</v>
      </c>
      <c r="L45" s="598" t="n">
        <v>0</v>
      </c>
      <c r="M45" s="598" t="n">
        <v>700</v>
      </c>
      <c r="N45" s="11" t="inlineStr">
        <is>
          <t>项目建成后资产归属富村社区、按照投入资金的3%租赁给企业，即21万元。收取的租金按照“532”分成比例，其中50%用于11个村壮大村集体经济收入，30%用于富源泽坤投资有限公司作为全镇范围内各村产业发展的滚动资金，20%用于带动的110户385人脱贫户及监测对象增收，通过公共服务岗位开发、家庭困难救助分红等进行差异化分配。</t>
        </is>
      </c>
      <c r="O45" s="11" t="inlineStr">
        <is>
          <t>带动务工就业、收益分红</t>
        </is>
      </c>
      <c r="P45" s="11" t="inlineStr">
        <is>
          <t>110户385人</t>
        </is>
      </c>
      <c r="Q45" s="11" t="inlineStr">
        <is>
          <t>否</t>
        </is>
      </c>
      <c r="R45" s="11" t="inlineStr">
        <is>
          <t>否</t>
        </is>
      </c>
      <c r="S45" s="11" t="inlineStr">
        <is>
          <t>否</t>
        </is>
      </c>
      <c r="T45" s="11" t="inlineStr">
        <is>
          <t>富源县农业农村局</t>
        </is>
      </c>
      <c r="U45" s="11" t="inlineStr">
        <is>
          <t>富村镇人民政府</t>
        </is>
      </c>
      <c r="V45" s="11" t="inlineStr">
        <is>
          <t>是</t>
        </is>
      </c>
      <c r="W45" s="11" t="n">
        <v>2026.01</v>
      </c>
      <c r="X45" s="11" t="n">
        <v>2026.12</v>
      </c>
      <c r="Y45" s="9" t="n"/>
    </row>
    <row r="46" ht="336" customHeight="1" s="1">
      <c r="A46" s="9" t="n">
        <v>40</v>
      </c>
      <c r="B46" s="11" t="inlineStr">
        <is>
          <t>产业发展</t>
        </is>
      </c>
      <c r="C46" s="11" t="inlineStr">
        <is>
          <t>加工流通项目</t>
        </is>
      </c>
      <c r="D46" s="11" t="inlineStr">
        <is>
          <t>加工业</t>
        </is>
      </c>
      <c r="E46" s="11" t="inlineStr">
        <is>
          <t>龙潭社区大河乌猪火腿腌制项目</t>
        </is>
      </c>
      <c r="F46" s="11" t="inlineStr">
        <is>
          <t>中安街道</t>
        </is>
      </c>
      <c r="G46" s="11" t="inlineStr">
        <is>
          <t>龙潭社区</t>
        </is>
      </c>
      <c r="H46" s="11" t="inlineStr">
        <is>
          <t>新建</t>
        </is>
      </c>
      <c r="I46" s="11" t="inlineStr">
        <is>
          <t>项目概要：在龙潭社区冲头小组建设大河乌猪火腿腌制厂1420㎡，共需资金678万元。
建设主要内容：
1.建设加工厂（鲜肉分割及自然冷却间200㎡，建设层高度为4米，需投资60万元；腌制间80㎡，建设层高度为4米，需投资26万元；火腿储存发酵间120㎡，建设层高度为5米，需投资40万元；晾干房300㎡，建设层高度为6米，需投资90万元；成品储存间300㎡，建设层高度为6米，需投资90万元）共1000㎡，需资金306万元；
2.建设50立方冷库，含镀锌钢结构大棚100平方米，需投资60万元；
3.新建管理房120㎡，需54万元；
4.新建200m³水池及管道，35万元；
5.新建高压线路100万元；新建1000㎡地板硬化12万元；
6.平整场地3200㎡，单价0.87元/㎡，需资金2784元；挖土方17285.5㎡，单价16.25元/㎡，需资金28.1万元，毛石挡土墙1364.59㎡，单价3541.55元/㎡，需资金46.63万元。共需资金75万元；
7.其他附属设施（围墙、消毒室、绿化、污水无害化处理、卫生厕所）36万元。</t>
        </is>
      </c>
      <c r="J46" s="598">
        <f>SUM(K46:M46)</f>
        <v/>
      </c>
      <c r="K46" s="697" t="n"/>
      <c r="L46" s="598" t="n"/>
      <c r="M46" s="598" t="n">
        <v>678</v>
      </c>
      <c r="N46" s="9" t="inlineStr">
        <is>
          <t>通过建设大河乌猪火腿腌制厂，开展火腿深加工，提升农产品附加值，促进当地养殖业发展。项目建成后产权归中安街道政府，预计年收益率为10%，即67.8万元，带动就业和产业升级。</t>
        </is>
      </c>
      <c r="O46" s="9" t="inlineStr">
        <is>
          <t>产业分红、土地流转、带动养殖、带动务工就业等</t>
        </is>
      </c>
      <c r="P46" s="9" t="n">
        <v>600</v>
      </c>
      <c r="Q46" s="67" t="inlineStr">
        <is>
          <t>否</t>
        </is>
      </c>
      <c r="R46" s="67" t="inlineStr">
        <is>
          <t>否</t>
        </is>
      </c>
      <c r="S46" s="67" t="inlineStr">
        <is>
          <t>否</t>
        </is>
      </c>
      <c r="T46" s="11" t="inlineStr">
        <is>
          <t>富源县农业农村局</t>
        </is>
      </c>
      <c r="U46" s="11" t="inlineStr">
        <is>
          <t>中安街道办事处</t>
        </is>
      </c>
      <c r="V46" s="9" t="inlineStr">
        <is>
          <t>是</t>
        </is>
      </c>
      <c r="W46" s="9" t="n">
        <v>2026.1</v>
      </c>
      <c r="X46" s="9" t="n">
        <v>2026.12</v>
      </c>
      <c r="Y46" s="9" t="n"/>
    </row>
    <row r="47" ht="180" customHeight="1" s="1">
      <c r="A47" s="9" t="n">
        <v>41</v>
      </c>
      <c r="B47" s="9" t="inlineStr">
        <is>
          <t>产业发展</t>
        </is>
      </c>
      <c r="C47" s="9" t="inlineStr">
        <is>
          <t>加工流通项目</t>
        </is>
      </c>
      <c r="D47" s="9" t="inlineStr">
        <is>
          <t>加工流通项目</t>
        </is>
      </c>
      <c r="E47" s="23" t="inlineStr">
        <is>
          <t>后所镇卡泥稻谷烘干及冷库建设</t>
        </is>
      </c>
      <c r="F47" s="681" t="inlineStr">
        <is>
          <t>后所镇</t>
        </is>
      </c>
      <c r="G47" s="9" t="inlineStr">
        <is>
          <t>卡泥村委会</t>
        </is>
      </c>
      <c r="H47" s="9" t="inlineStr">
        <is>
          <t>新建</t>
        </is>
      </c>
      <c r="I47" s="683" t="inlineStr">
        <is>
          <t>项目计划总投资90万元，其中申请上海对口帮扶资金90万元。主要建设内容是：
1、建设长16米，宽10米，高5米的冷库800立方米，每立方米360元，计28.8万元。
2、购置10吨稻谷烘干设备1套28.6万元。
3、安装3米*12米100吨地磅秤1台5万元。
4、建设标准化大米生产厂房500平方米14万元。
5、支砌挡墙350立方米，每立方米360元，计12.6万元。
6、安装DN32PE引水管500米1万元。</t>
        </is>
      </c>
      <c r="J47" s="598">
        <f>SUM(K47:M47)</f>
        <v/>
      </c>
      <c r="K47" s="598" t="n"/>
      <c r="L47" s="598" t="n"/>
      <c r="M47" s="598" t="n">
        <v>90</v>
      </c>
      <c r="N47" s="58" t="inlineStr">
        <is>
          <t>项目建成后，形成固定资产，产权归卡泥村集体所有，纳入三资管理平台，采取“村集体+合作社+基地+监测户”模式，收益主要用于推进全面乡村振兴。使用权归合作企业使用。收益权为卡泥村集体，由卡泥村委会对形成的资产负责监督管理使用。固定资产租赁给后所镇沃佳农民专业合作社经营使用，租赁期10年（2026年-2035年），村集体每年收取租金3万元。</t>
        </is>
      </c>
      <c r="O47" s="9" t="inlineStr">
        <is>
          <t>入股分红、土地流转、带动务工就业</t>
        </is>
      </c>
      <c r="P47" s="591" t="n">
        <v>3120</v>
      </c>
      <c r="Q47" s="9" t="inlineStr">
        <is>
          <t>否</t>
        </is>
      </c>
      <c r="R47" s="9" t="inlineStr">
        <is>
          <t>否</t>
        </is>
      </c>
      <c r="S47" s="9" t="inlineStr">
        <is>
          <t>否</t>
        </is>
      </c>
      <c r="T47" s="9" t="inlineStr">
        <is>
          <t>富源县农业农村局</t>
        </is>
      </c>
      <c r="U47" s="681" t="inlineStr">
        <is>
          <t>后所镇人民政府</t>
        </is>
      </c>
      <c r="V47" s="9" t="inlineStr">
        <is>
          <t>是</t>
        </is>
      </c>
      <c r="W47" s="9" t="n">
        <v>2026.1</v>
      </c>
      <c r="X47" s="9" t="n">
        <v>2026.12</v>
      </c>
      <c r="Y47" s="9" t="n"/>
    </row>
    <row r="48" ht="240" customHeight="1" s="1">
      <c r="A48" s="9" t="n">
        <v>42</v>
      </c>
      <c r="B48" s="11" t="inlineStr">
        <is>
          <t>产业发展</t>
        </is>
      </c>
      <c r="C48" s="11" t="inlineStr">
        <is>
          <t>配套设施项目</t>
        </is>
      </c>
      <c r="D48" s="11" t="inlineStr">
        <is>
          <t>其他</t>
        </is>
      </c>
      <c r="E48" s="9" t="inlineStr">
        <is>
          <t>古敢农文旅融合产业服务配套设施建设</t>
        </is>
      </c>
      <c r="F48" s="11" t="inlineStr">
        <is>
          <t>古敢</t>
        </is>
      </c>
      <c r="G48" s="9" t="inlineStr">
        <is>
          <t>补掌</t>
        </is>
      </c>
      <c r="H48" s="9" t="inlineStr">
        <is>
          <t>改扩建</t>
        </is>
      </c>
      <c r="I48" s="11" t="inlineStr">
        <is>
          <t>1.投资98.8万元建设农特产品展销车间及配套设施260㎡；
2.投资160万元扶持农特产品加工坊及配套设施5户；
3.投资136.8万元建设美食加工车间及配套设施；
4.投资180万元治理补掌龙潭-老坝塘河道环境3000m；
5.投资28.5万元建设民族文化元素导视及配套设施；
6.投资68.5万元对寨门配套设施进行提升改造及民族文化活态传承；
7.投资37.4万元建设沿河生产通道1700㎡；
8.投资39.2万元建设优质水稻晒场及便民公厕600平方米；
9.投资30万元建设农特产品集市配套设施400平方米；
10.投资60.80万元建设种养殖融合业态基础设施1600㎡。</t>
        </is>
      </c>
      <c r="J48" s="598">
        <f>SUM(K48:M48)</f>
        <v/>
      </c>
      <c r="K48" s="598" t="n"/>
      <c r="L48" s="598" t="n"/>
      <c r="M48" s="598" t="n">
        <v>840</v>
      </c>
      <c r="N48" s="9" t="inlineStr">
        <is>
          <t>项目建成后形成“建设带动就业、产业辐射增收、旅游拉动消费”的多元富民格局，项目建设期可直接带动本地群众就地就近就业，辐射带动带动全乡群众种植优质水稻、薏仁等特色产业，带动鸭子及其他家禽规模化养殖。夯实古敢乡农文旅融合发展基础，为下一步高质量发展提供坚实支撑。</t>
        </is>
      </c>
      <c r="O48" s="9" t="inlineStr">
        <is>
          <t>带动务工、入股分红</t>
        </is>
      </c>
      <c r="P48" s="9" t="n">
        <v>615</v>
      </c>
      <c r="Q48" s="9" t="inlineStr">
        <is>
          <t>否</t>
        </is>
      </c>
      <c r="R48" s="9" t="inlineStr">
        <is>
          <t>否</t>
        </is>
      </c>
      <c r="S48" s="9" t="inlineStr">
        <is>
          <t>否</t>
        </is>
      </c>
      <c r="T48" s="9" t="inlineStr">
        <is>
          <t>富源县农业农村局</t>
        </is>
      </c>
      <c r="U48" s="11" t="inlineStr">
        <is>
          <t>古敢水族乡人民政府</t>
        </is>
      </c>
      <c r="V48" s="9" t="n"/>
      <c r="W48" s="9" t="n">
        <v>2026.1</v>
      </c>
      <c r="X48" s="9" t="n">
        <v>2026.12</v>
      </c>
      <c r="Y48" s="9" t="n"/>
    </row>
    <row r="49">
      <c r="A49" s="8" t="inlineStr">
        <is>
          <t>二、就业项目小计</t>
        </is>
      </c>
      <c r="B49" s="7" t="n"/>
      <c r="C49" s="7" t="n"/>
      <c r="D49" s="7" t="n"/>
      <c r="E49" s="7" t="n"/>
      <c r="F49" s="7" t="n"/>
      <c r="G49" s="7" t="n"/>
      <c r="H49" s="7" t="n"/>
      <c r="I49" s="22" t="n"/>
      <c r="J49" s="598">
        <f>SUM(K49:M49)</f>
        <v/>
      </c>
      <c r="K49" s="674">
        <f>SUM(K50:K52)</f>
        <v/>
      </c>
      <c r="L49" s="674">
        <f>SUM(L50:L52)</f>
        <v/>
      </c>
      <c r="M49" s="674">
        <f>SUM(M50:M52)</f>
        <v/>
      </c>
      <c r="N49" s="8" t="n"/>
      <c r="O49" s="7" t="n"/>
      <c r="P49" s="7" t="n"/>
      <c r="Q49" s="7" t="n"/>
      <c r="R49" s="7" t="n"/>
      <c r="S49" s="7" t="n"/>
      <c r="T49" s="7" t="n"/>
      <c r="U49" s="7" t="n"/>
      <c r="V49" s="7" t="n"/>
      <c r="W49" s="7" t="n"/>
      <c r="X49" s="7" t="n"/>
      <c r="Y49" s="22" t="n"/>
    </row>
    <row r="50" ht="48" customHeight="1" s="1">
      <c r="A50" s="698" t="n">
        <v>1</v>
      </c>
      <c r="B50" s="675" t="inlineStr">
        <is>
          <t>就业项目</t>
        </is>
      </c>
      <c r="C50" s="675" t="inlineStr">
        <is>
          <t>务工补助</t>
        </is>
      </c>
      <c r="D50" s="675" t="inlineStr">
        <is>
          <t>交通费补助</t>
        </is>
      </c>
      <c r="E50" s="675" t="inlineStr">
        <is>
          <t>2025年脱贫劳动力省外务工交通补助</t>
        </is>
      </c>
      <c r="F50" s="675" t="inlineStr">
        <is>
          <t>各乡镇（街道）</t>
        </is>
      </c>
      <c r="G50" s="675" t="inlineStr">
        <is>
          <t>各行政村</t>
        </is>
      </c>
      <c r="H50" s="675" t="inlineStr">
        <is>
          <t>新建</t>
        </is>
      </c>
      <c r="I50" s="675" t="inlineStr">
        <is>
          <t>按照每人1000元补助标准，计划对18000人省外务工脱贫劳动力和三类监测对象发放务工补助</t>
        </is>
      </c>
      <c r="J50" s="598">
        <f>SUM(K50:M50)</f>
        <v/>
      </c>
      <c r="K50" s="598" t="n">
        <v>1800</v>
      </c>
      <c r="L50" s="678" t="n"/>
      <c r="M50" s="598" t="n"/>
      <c r="N50" s="675" t="inlineStr">
        <is>
          <t>将解决34000人脱贫人口、监测对象劳动力收入不稳、岗位不稳等困难问题，促使脱贫户、监测对象户增加务工收入月均3000元以上。</t>
        </is>
      </c>
      <c r="O50" s="675" t="inlineStr">
        <is>
          <t>带动务工就业</t>
        </is>
      </c>
      <c r="P50" s="677" t="n">
        <v>17000</v>
      </c>
      <c r="Q50" s="675" t="inlineStr">
        <is>
          <t xml:space="preserve">是 </t>
        </is>
      </c>
      <c r="R50" s="675" t="inlineStr">
        <is>
          <t>否</t>
        </is>
      </c>
      <c r="S50" s="675" t="inlineStr">
        <is>
          <t>否</t>
        </is>
      </c>
      <c r="T50" s="675" t="inlineStr">
        <is>
          <t>富源县人社局</t>
        </is>
      </c>
      <c r="U50" s="675" t="inlineStr">
        <is>
          <t>各乡镇（街道）</t>
        </is>
      </c>
      <c r="V50" s="675" t="inlineStr">
        <is>
          <t xml:space="preserve">是 </t>
        </is>
      </c>
      <c r="W50" s="9" t="n">
        <v>2026.1</v>
      </c>
      <c r="X50" s="9" t="n">
        <v>2026.12</v>
      </c>
      <c r="Y50" s="598" t="n"/>
    </row>
    <row r="51" ht="48" customHeight="1" s="1">
      <c r="A51" s="698" t="n">
        <v>2</v>
      </c>
      <c r="B51" s="675" t="inlineStr">
        <is>
          <t>就业项目</t>
        </is>
      </c>
      <c r="C51" s="675" t="inlineStr">
        <is>
          <t>公益性岗位</t>
        </is>
      </c>
      <c r="D51" s="675" t="inlineStr">
        <is>
          <t>公益性岗位</t>
        </is>
      </c>
      <c r="E51" s="675" t="inlineStr">
        <is>
          <t>2025年三类监测对象乡村公益性岗位补助</t>
        </is>
      </c>
      <c r="F51" s="675" t="inlineStr">
        <is>
          <t>各乡镇（街道）</t>
        </is>
      </c>
      <c r="G51" s="675" t="inlineStr">
        <is>
          <t>各行政村</t>
        </is>
      </c>
      <c r="H51" s="675" t="inlineStr">
        <is>
          <t>新建</t>
        </is>
      </c>
      <c r="I51" s="675" t="inlineStr">
        <is>
          <t>在12个乡镇（街道）的选聘共开发三类监测对象公益性岗位1050人，每月按800元补助计算。</t>
        </is>
      </c>
      <c r="J51" s="598">
        <f>SUM(K51:M51)</f>
        <v/>
      </c>
      <c r="K51" s="598" t="n">
        <v>1000</v>
      </c>
      <c r="L51" s="678" t="n"/>
      <c r="M51" s="598" t="n"/>
      <c r="N51" s="675" t="inlineStr">
        <is>
          <t>为三类监测对象增加就近就便就业岗位，户均增收9600元。</t>
        </is>
      </c>
      <c r="O51" s="675" t="inlineStr">
        <is>
          <t>带动务工就业</t>
        </is>
      </c>
      <c r="P51" s="677" t="n">
        <v>860</v>
      </c>
      <c r="Q51" s="675" t="inlineStr">
        <is>
          <t xml:space="preserve">是 </t>
        </is>
      </c>
      <c r="R51" s="675" t="inlineStr">
        <is>
          <t>否</t>
        </is>
      </c>
      <c r="S51" s="675" t="inlineStr">
        <is>
          <t>否</t>
        </is>
      </c>
      <c r="T51" s="675" t="inlineStr">
        <is>
          <t>富源县农业农村局</t>
        </is>
      </c>
      <c r="U51" s="675" t="inlineStr">
        <is>
          <t>各乡镇（街道）</t>
        </is>
      </c>
      <c r="V51" s="675" t="inlineStr">
        <is>
          <t xml:space="preserve">是 </t>
        </is>
      </c>
      <c r="W51" s="9" t="n">
        <v>2026.1</v>
      </c>
      <c r="X51" s="9" t="n">
        <v>2026.12</v>
      </c>
      <c r="Y51" s="598" t="n"/>
    </row>
    <row r="52" ht="48" customHeight="1" s="1">
      <c r="A52" s="698" t="n">
        <v>3</v>
      </c>
      <c r="B52" s="675" t="inlineStr">
        <is>
          <t>就业项目</t>
        </is>
      </c>
      <c r="C52" s="675" t="inlineStr">
        <is>
          <t>公益性岗位</t>
        </is>
      </c>
      <c r="D52" s="675" t="inlineStr">
        <is>
          <t>公益性岗位</t>
        </is>
      </c>
      <c r="E52" s="675" t="inlineStr">
        <is>
          <t>2025年脱贫人口乡村公益性岗位补助</t>
        </is>
      </c>
      <c r="F52" s="675" t="inlineStr">
        <is>
          <t>各乡镇（街道）</t>
        </is>
      </c>
      <c r="G52" s="675" t="inlineStr">
        <is>
          <t>各行政村</t>
        </is>
      </c>
      <c r="H52" s="675" t="inlineStr">
        <is>
          <t>新建</t>
        </is>
      </c>
      <c r="I52" s="675" t="inlineStr">
        <is>
          <t>在12个乡镇（街道）的选聘共开发脱贫人口乡村益岗位1200人，每月按800元补助计算。</t>
        </is>
      </c>
      <c r="J52" s="598">
        <f>SUM(K52:M52)</f>
        <v/>
      </c>
      <c r="K52" s="598" t="n">
        <v>1500</v>
      </c>
      <c r="L52" s="678" t="n"/>
      <c r="M52" s="598" t="n"/>
      <c r="N52" s="675" t="inlineStr">
        <is>
          <t>为脱贫人口增加就近就便就业岗位，户均增收9600元。</t>
        </is>
      </c>
      <c r="O52" s="675" t="inlineStr">
        <is>
          <t>带动务工就业</t>
        </is>
      </c>
      <c r="P52" s="677" t="n">
        <v>1200</v>
      </c>
      <c r="Q52" s="675" t="inlineStr">
        <is>
          <t xml:space="preserve">是 </t>
        </is>
      </c>
      <c r="R52" s="675" t="inlineStr">
        <is>
          <t>否</t>
        </is>
      </c>
      <c r="S52" s="675" t="inlineStr">
        <is>
          <t>否</t>
        </is>
      </c>
      <c r="T52" s="675" t="inlineStr">
        <is>
          <t>富源县人社局</t>
        </is>
      </c>
      <c r="U52" s="675" t="inlineStr">
        <is>
          <t>各乡镇（街道）</t>
        </is>
      </c>
      <c r="V52" s="675" t="inlineStr">
        <is>
          <t xml:space="preserve">是 </t>
        </is>
      </c>
      <c r="W52" s="9" t="n">
        <v>2026.1</v>
      </c>
      <c r="X52" s="9" t="n">
        <v>2026.12</v>
      </c>
      <c r="Y52" s="598" t="n"/>
    </row>
    <row r="53">
      <c r="A53" s="8" t="inlineStr">
        <is>
          <t>三、乡村建设行动项目小计</t>
        </is>
      </c>
      <c r="B53" s="7" t="n"/>
      <c r="C53" s="7" t="n"/>
      <c r="D53" s="7" t="n"/>
      <c r="E53" s="7" t="n"/>
      <c r="F53" s="7" t="n"/>
      <c r="G53" s="7" t="n"/>
      <c r="H53" s="7" t="n"/>
      <c r="I53" s="22" t="n"/>
      <c r="J53" s="598">
        <f>SUM(K53:M53)</f>
        <v/>
      </c>
      <c r="K53" s="674">
        <f>SUM(K54:K99)</f>
        <v/>
      </c>
      <c r="L53" s="674">
        <f>SUM(L54:L95)</f>
        <v/>
      </c>
      <c r="M53" s="674">
        <f>SUM(M54:M95)</f>
        <v/>
      </c>
      <c r="N53" s="8" t="n"/>
      <c r="O53" s="7" t="n"/>
      <c r="P53" s="7" t="n"/>
      <c r="Q53" s="7" t="n"/>
      <c r="R53" s="7" t="n"/>
      <c r="S53" s="7" t="n"/>
      <c r="T53" s="7" t="n"/>
      <c r="U53" s="7" t="n"/>
      <c r="V53" s="7" t="n"/>
      <c r="W53" s="7" t="n"/>
      <c r="X53" s="7" t="n"/>
      <c r="Y53" s="22" t="n"/>
    </row>
    <row r="54" ht="156" customHeight="1" s="1">
      <c r="A54" s="20" t="n">
        <v>1</v>
      </c>
      <c r="B54" s="11" t="inlineStr">
        <is>
          <t>乡村建设行动</t>
        </is>
      </c>
      <c r="C54" s="11" t="inlineStr">
        <is>
          <t>人居环境整治</t>
        </is>
      </c>
      <c r="D54" s="11" t="inlineStr">
        <is>
          <t>农村污水处理</t>
        </is>
      </c>
      <c r="E54" s="11" t="inlineStr">
        <is>
          <t>东堡社区升官坪山那边村、升官坪村、董家冲村人居环境提升项目</t>
        </is>
      </c>
      <c r="F54" s="11" t="inlineStr">
        <is>
          <t>中安街道</t>
        </is>
      </c>
      <c r="G54" s="11" t="inlineStr">
        <is>
          <t>东堡社区</t>
        </is>
      </c>
      <c r="H54" s="9" t="inlineStr">
        <is>
          <t>新建</t>
        </is>
      </c>
      <c r="I54" s="11" t="inlineStr">
        <is>
          <t>项目概要：总共需资金219万元。
建设主要内容如下：
1.新建大三格化粪池3个，单价约为10万元/个，需资金30万元；
2.村内污水管网主网安装300◎波纹管2000米，单价380元/米（含开挖、管网铺设、路面恢复），需资金76万元，200◎波纹管2500米，综合单价为360元/米，需资金90万元；
3.新建检修井100个，单价为800元/个，需资金8万元；
4.新建雨水排放沟3000米，综合单价为50元/米，需资金15万元。</t>
        </is>
      </c>
      <c r="J54" s="598">
        <f>SUM(K54:M54)</f>
        <v/>
      </c>
      <c r="K54" s="598" t="n">
        <v>219</v>
      </c>
      <c r="L54" s="598" t="n"/>
      <c r="M54" s="598" t="n"/>
      <c r="N54" s="9" t="inlineStr">
        <is>
          <t>通过实施污水管网、化粪池、道路硬化、挡土墙等基础设施建设，改善农村人居环境，提升村民生活质量，促进美丽乡村建设。</t>
        </is>
      </c>
      <c r="O54" s="9" t="inlineStr">
        <is>
          <t>带动务工就业</t>
        </is>
      </c>
      <c r="P54" s="591" t="n">
        <v>400</v>
      </c>
      <c r="Q54" s="9" t="inlineStr">
        <is>
          <t>否</t>
        </is>
      </c>
      <c r="R54" s="9" t="inlineStr">
        <is>
          <t>否</t>
        </is>
      </c>
      <c r="S54" s="9" t="inlineStr">
        <is>
          <t>否</t>
        </is>
      </c>
      <c r="T54" s="11" t="inlineStr">
        <is>
          <t>富源县农业农村局</t>
        </is>
      </c>
      <c r="U54" s="11" t="inlineStr">
        <is>
          <t>中安街道办事处</t>
        </is>
      </c>
      <c r="V54" s="9" t="inlineStr">
        <is>
          <t>是</t>
        </is>
      </c>
      <c r="W54" s="9" t="n">
        <v>2026.1</v>
      </c>
      <c r="X54" s="9" t="n">
        <v>2026.12</v>
      </c>
      <c r="Y54" s="9" t="n"/>
    </row>
    <row r="55" ht="204" customHeight="1" s="1">
      <c r="A55" s="20" t="n">
        <v>2</v>
      </c>
      <c r="B55" s="11" t="inlineStr">
        <is>
          <t>乡村建设行动</t>
        </is>
      </c>
      <c r="C55" s="11" t="inlineStr">
        <is>
          <t>人居环境整治</t>
        </is>
      </c>
      <c r="D55" s="11" t="inlineStr">
        <is>
          <t>农村污水处理、村容村貌提升</t>
        </is>
      </c>
      <c r="E55" s="9" t="inlineStr">
        <is>
          <t>紫泉社区何家村人居环境提升项目</t>
        </is>
      </c>
      <c r="F55" s="11" t="inlineStr">
        <is>
          <t>中安街道</t>
        </is>
      </c>
      <c r="G55" s="9" t="inlineStr">
        <is>
          <t>紫泉社区</t>
        </is>
      </c>
      <c r="H55" s="9" t="inlineStr">
        <is>
          <t>新建</t>
        </is>
      </c>
      <c r="I55" s="11" t="inlineStr">
        <is>
          <t>项目概要：总共需资金156.54万元。
建设主要内容如下：
1.村内污水管网主网安装300◎波纹管2200米，单价为380元/米（含开挖、管网铺设、路面恢复），需资金83.6万元；
2.新建1个100m³的三格式污水集中处理池，每1000元/m³，需资金10万元；
3.新建检修井50个，单价800元/个，需资金4万元；
4.村内道路硬化3200㎡，120元/㎡，需资金38.4万元；
5.村内支砌毛石挡土墙555.33m³，341.55元/m³，需资金19万元，修复破损路面128㎡，120元/㎡，需资金1.54万元。</t>
        </is>
      </c>
      <c r="J55" s="598">
        <f>SUM(K55:M55)</f>
        <v/>
      </c>
      <c r="K55" s="598" t="n">
        <v>156.54</v>
      </c>
      <c r="L55" s="598" t="n"/>
      <c r="M55" s="598" t="n"/>
      <c r="N55" s="9" t="inlineStr">
        <is>
          <t>通过实施污水管网、化粪池、道路硬化、挡土墙等基础设施建设，改善农村人居环境，提升村民生活质量，促进美丽乡村建设。</t>
        </is>
      </c>
      <c r="O55" s="9" t="inlineStr">
        <is>
          <t>带动务工就业</t>
        </is>
      </c>
      <c r="P55" s="9" t="n">
        <v>320</v>
      </c>
      <c r="Q55" s="9" t="inlineStr">
        <is>
          <t>否</t>
        </is>
      </c>
      <c r="R55" s="9" t="inlineStr">
        <is>
          <t>否</t>
        </is>
      </c>
      <c r="S55" s="9" t="inlineStr">
        <is>
          <t>否</t>
        </is>
      </c>
      <c r="T55" s="11" t="inlineStr">
        <is>
          <t>富源县农业农村局</t>
        </is>
      </c>
      <c r="U55" s="11" t="inlineStr">
        <is>
          <t>中安街道办事处</t>
        </is>
      </c>
      <c r="V55" s="9" t="inlineStr">
        <is>
          <t>是</t>
        </is>
      </c>
      <c r="W55" s="9" t="n">
        <v>2026.1</v>
      </c>
      <c r="X55" s="9" t="n">
        <v>2026.12</v>
      </c>
      <c r="Y55" s="11" t="n"/>
    </row>
    <row r="56" ht="204" customHeight="1" s="1">
      <c r="A56" s="20" t="n">
        <v>3</v>
      </c>
      <c r="B56" s="11" t="inlineStr">
        <is>
          <t>乡村建设行动</t>
        </is>
      </c>
      <c r="C56" s="11" t="inlineStr">
        <is>
          <t>人居环境整治</t>
        </is>
      </c>
      <c r="D56" s="11" t="inlineStr">
        <is>
          <t>农村污水处理、村容村貌提升</t>
        </is>
      </c>
      <c r="E56" s="9" t="inlineStr">
        <is>
          <t>龙海社区马宗塘村人居环境提升项目</t>
        </is>
      </c>
      <c r="F56" s="11" t="inlineStr">
        <is>
          <t>中安街道</t>
        </is>
      </c>
      <c r="G56" s="9" t="inlineStr">
        <is>
          <t>龙海社区</t>
        </is>
      </c>
      <c r="H56" s="9" t="inlineStr">
        <is>
          <t>新建</t>
        </is>
      </c>
      <c r="I56" s="11" t="inlineStr">
        <is>
          <t>项目概要：总共需资金107.45万元。
建设主要内容如下：
1.村内支砌毛石挡墙，长42.4米，高6米，平均宽2米，合计508m³，341.55元/m³，需资金17.35元；
2.浇筑钢筋混凝土减力墙，长32米，高2米，平均宽1.5米，合计96m³，880元/m³，需资金8.5万元；
3.村内污水管网主网安装300◎波纹管1500米，单价380元/米，需资金57万元；
4.支管安装PP管2100米，80元/米，需资金16.8万元；
5.污水收集过虑池5m³，共3个，8000元/个，需资金2.4万元；
6.修复破损路面450㎡，120元/㎡，需资金5.4万元。</t>
        </is>
      </c>
      <c r="J56" s="598">
        <f>SUM(K56:M56)</f>
        <v/>
      </c>
      <c r="K56" s="598" t="n">
        <v>107.45</v>
      </c>
      <c r="L56" s="598" t="n"/>
      <c r="M56" s="598" t="n"/>
      <c r="N56" s="9" t="inlineStr">
        <is>
          <t>通过实施污水管网、化粪池、道路硬化、挡土墙等基础设施建设，改善农村人居环境，提升村民生活质量，促进美丽乡村建设。</t>
        </is>
      </c>
      <c r="O56" s="9" t="inlineStr">
        <is>
          <t>带动务工就业</t>
        </is>
      </c>
      <c r="P56" s="9" t="n">
        <v>205</v>
      </c>
      <c r="Q56" s="9" t="inlineStr">
        <is>
          <t>否</t>
        </is>
      </c>
      <c r="R56" s="9" t="inlineStr">
        <is>
          <t>否</t>
        </is>
      </c>
      <c r="S56" s="9" t="inlineStr">
        <is>
          <t>否</t>
        </is>
      </c>
      <c r="T56" s="11" t="inlineStr">
        <is>
          <t>富源县农业农村局</t>
        </is>
      </c>
      <c r="U56" s="11" t="inlineStr">
        <is>
          <t>中安街道办事处</t>
        </is>
      </c>
      <c r="V56" s="9" t="inlineStr">
        <is>
          <t>是</t>
        </is>
      </c>
      <c r="W56" s="9" t="n">
        <v>2026.1</v>
      </c>
      <c r="X56" s="9" t="n">
        <v>2026.12</v>
      </c>
      <c r="Y56" s="11" t="n"/>
    </row>
    <row r="57" ht="168" customHeight="1" s="1">
      <c r="A57" s="20" t="n">
        <v>4</v>
      </c>
      <c r="B57" s="11" t="inlineStr">
        <is>
          <t>乡村建设行动</t>
        </is>
      </c>
      <c r="C57" s="11" t="inlineStr">
        <is>
          <t>人居环境整治</t>
        </is>
      </c>
      <c r="D57" s="11" t="inlineStr">
        <is>
          <t>农村污水处理、村容村貌提升</t>
        </is>
      </c>
      <c r="E57" s="11" t="inlineStr">
        <is>
          <t>紫泉社区上村人居环境项目</t>
        </is>
      </c>
      <c r="F57" s="11" t="inlineStr">
        <is>
          <t>中安街道</t>
        </is>
      </c>
      <c r="G57" s="11" t="inlineStr">
        <is>
          <t>紫泉社区</t>
        </is>
      </c>
      <c r="H57" s="9" t="inlineStr">
        <is>
          <t>新建</t>
        </is>
      </c>
      <c r="I57" s="11" t="inlineStr">
        <is>
          <t>项目概要：总共需资金88.17万元。
建设主要内容如下：
1.村内污水管网主网安装300◎波纹管1800米，综合单价为380元/米，（含开挖、管网铺设、路面恢复），需资金68.4万元；支管安装PP管1200米，80元/米，需资金9.6万。共需资金78万元；
2.新建1个三格式污水集中处理池50m³，800元/m³，需资金4万元；
3.新建检修井13个，800元/个，需资金1.04万元；
4.支砌毛石挡土墙150m³，341.55元/m³，需资金5.13万元。</t>
        </is>
      </c>
      <c r="J57" s="598">
        <f>SUM(K57:M57)</f>
        <v/>
      </c>
      <c r="K57" s="598" t="n">
        <v>88.17</v>
      </c>
      <c r="L57" s="598" t="n"/>
      <c r="M57" s="598" t="n"/>
      <c r="N57" s="9" t="inlineStr">
        <is>
          <t>通过实施污水管网、化粪池、道路硬化、挡土墙等基础设施建设，改善农村人居环境，提升村民生活质量，促进美丽乡村建设。</t>
        </is>
      </c>
      <c r="O57" s="9" t="inlineStr">
        <is>
          <t>带动务工就业</t>
        </is>
      </c>
      <c r="P57" s="591" t="n">
        <v>200</v>
      </c>
      <c r="Q57" s="9" t="inlineStr">
        <is>
          <t>否</t>
        </is>
      </c>
      <c r="R57" s="9" t="inlineStr">
        <is>
          <t>否</t>
        </is>
      </c>
      <c r="S57" s="9" t="inlineStr">
        <is>
          <t>否</t>
        </is>
      </c>
      <c r="T57" s="11" t="inlineStr">
        <is>
          <t>富源县农业农村局</t>
        </is>
      </c>
      <c r="U57" s="11" t="inlineStr">
        <is>
          <t>中安街道办事处</t>
        </is>
      </c>
      <c r="V57" s="9" t="inlineStr">
        <is>
          <t>是</t>
        </is>
      </c>
      <c r="W57" s="9" t="n">
        <v>2026.1</v>
      </c>
      <c r="X57" s="9" t="n">
        <v>2026.12</v>
      </c>
      <c r="Y57" s="26" t="n"/>
    </row>
    <row r="58" ht="180" customHeight="1" s="1">
      <c r="A58" s="20" t="n">
        <v>5</v>
      </c>
      <c r="B58" s="11" t="inlineStr">
        <is>
          <t>乡村建设行动</t>
        </is>
      </c>
      <c r="C58" s="11" t="inlineStr">
        <is>
          <t>人居环境整治</t>
        </is>
      </c>
      <c r="D58" s="11" t="inlineStr">
        <is>
          <t>农村污水处理、村容村貌提升</t>
        </is>
      </c>
      <c r="E58" s="11" t="inlineStr">
        <is>
          <t>厦格社区小厦格村人居环境提升项目</t>
        </is>
      </c>
      <c r="F58" s="11" t="inlineStr">
        <is>
          <t>中安街道</t>
        </is>
      </c>
      <c r="G58" s="11" t="inlineStr">
        <is>
          <t>厦格社区</t>
        </is>
      </c>
      <c r="H58" s="9" t="inlineStr">
        <is>
          <t>新建</t>
        </is>
      </c>
      <c r="I58" s="11" t="inlineStr">
        <is>
          <t xml:space="preserve">项目概要：总共需资金158.55万元。
建设主要内容如下：
1.村内支砌毛石挡土墙756m³，341.55元/m³，需资金25.83万元，修复破损路面2500㎡，120元/㎡，需资金30万元。
2.村内污水管网主网安装300◎波纹管2400米，单价为380元/米（含开挖、管网铺设、路面恢复），需资金91.2万元；
3.新建1个三格式污水集中处理池120m³，800元/m³，需资金9.6万元；
3.新建检修井24个，800元/个，需资金1.92万元；
</t>
        </is>
      </c>
      <c r="J58" s="598">
        <f>SUM(K58:M58)</f>
        <v/>
      </c>
      <c r="K58" s="598" t="n">
        <v>158.55</v>
      </c>
      <c r="L58" s="598" t="n"/>
      <c r="M58" s="598">
        <f>SUM(M78:M116)</f>
        <v/>
      </c>
      <c r="N58" s="9" t="inlineStr">
        <is>
          <t>通过实施污水管网、化粪池、道路硬化、挡土墙等基础设施建设，改善农村人居环境，提升村民生活质量，促进美丽乡村建设。</t>
        </is>
      </c>
      <c r="O58" s="9" t="inlineStr">
        <is>
          <t>带动务工就业</t>
        </is>
      </c>
      <c r="P58" s="591" t="n">
        <v>300</v>
      </c>
      <c r="Q58" s="9" t="inlineStr">
        <is>
          <t>否</t>
        </is>
      </c>
      <c r="R58" s="9" t="inlineStr">
        <is>
          <t>否</t>
        </is>
      </c>
      <c r="S58" s="9" t="inlineStr">
        <is>
          <t>否</t>
        </is>
      </c>
      <c r="T58" s="11" t="inlineStr">
        <is>
          <t>富源县农业农村局</t>
        </is>
      </c>
      <c r="U58" s="11" t="inlineStr">
        <is>
          <t>中安街道办事处</t>
        </is>
      </c>
      <c r="V58" s="9" t="inlineStr">
        <is>
          <t>是</t>
        </is>
      </c>
      <c r="W58" s="9" t="n">
        <v>2026.1</v>
      </c>
      <c r="X58" s="9" t="n">
        <v>2026.12</v>
      </c>
      <c r="Y58" s="26" t="n"/>
    </row>
    <row r="59" ht="180" customHeight="1" s="1">
      <c r="A59" s="20" t="n">
        <v>6</v>
      </c>
      <c r="B59" s="9" t="inlineStr">
        <is>
          <t>乡村建设行动</t>
        </is>
      </c>
      <c r="C59" s="9" t="inlineStr">
        <is>
          <t>农村基础设施</t>
        </is>
      </c>
      <c r="D59" s="9" t="inlineStr">
        <is>
          <t>村容村貌提升</t>
        </is>
      </c>
      <c r="E59" s="23" t="inlineStr">
        <is>
          <t>后所镇老牛场村委会小湾头村人居环境整治项目</t>
        </is>
      </c>
      <c r="F59" s="681" t="inlineStr">
        <is>
          <t>后所镇</t>
        </is>
      </c>
      <c r="G59" s="9" t="inlineStr">
        <is>
          <t>老牛场村委会</t>
        </is>
      </c>
      <c r="H59" s="9" t="inlineStr">
        <is>
          <t>新建</t>
        </is>
      </c>
      <c r="I59" s="683" t="inlineStr">
        <is>
          <t>1、路面硬化2条：长1000米，平均宽度3米，计3000平方米，110元/平方米，小计33万元；2、毛石结构排水沟渠2段：沟埂长610×2=1210m、高1.5m、厚度0.6m，毛石方量1089m³，单价280元/m³，小计30.492万元；3、沟底地坪硬化480㎡，单价25元/㎡，小计1.2万元；4、300mm波纹管污水主管网900m，250元/m，小计22.5万元；5、110PE管污水支管网1000m，90元/m，小计9万元；6、50m³污水处理大三格1个，5万元/个，小计5万元；7、垃圾箱3个，6000元/个，小计1.8万元；以上7项合计103万元。</t>
        </is>
      </c>
      <c r="J59" s="598">
        <f>SUM(K59:M59)</f>
        <v/>
      </c>
      <c r="K59" s="598" t="n">
        <v>103</v>
      </c>
      <c r="L59" s="598" t="n">
        <v>0</v>
      </c>
      <c r="M59" s="598" t="n">
        <v>0</v>
      </c>
      <c r="N59" s="58" t="inlineStr">
        <is>
          <t>改善群众生产生活环境，创建美丽宜居和美村庄。受益农户105户，人口430。</t>
        </is>
      </c>
      <c r="O59" s="9" t="inlineStr">
        <is>
          <t>带动务工就业</t>
        </is>
      </c>
      <c r="P59" s="591" t="n">
        <v>430</v>
      </c>
      <c r="Q59" s="9" t="inlineStr">
        <is>
          <t>否</t>
        </is>
      </c>
      <c r="R59" s="9" t="inlineStr">
        <is>
          <t>否</t>
        </is>
      </c>
      <c r="S59" s="9" t="inlineStr">
        <is>
          <t>否</t>
        </is>
      </c>
      <c r="T59" s="9" t="inlineStr">
        <is>
          <t>富源县农业农村局</t>
        </is>
      </c>
      <c r="U59" s="681" t="inlineStr">
        <is>
          <t>后所镇人民政府</t>
        </is>
      </c>
      <c r="V59" s="9" t="inlineStr">
        <is>
          <t>是</t>
        </is>
      </c>
      <c r="W59" s="9" t="n">
        <v>2026.01</v>
      </c>
      <c r="X59" s="9" t="n">
        <v>2026.12</v>
      </c>
      <c r="Y59" s="11" t="n"/>
    </row>
    <row r="60" ht="132" customHeight="1" s="1">
      <c r="A60" s="20" t="n">
        <v>7</v>
      </c>
      <c r="B60" s="9" t="inlineStr">
        <is>
          <t>乡村建设行动</t>
        </is>
      </c>
      <c r="C60" s="9" t="inlineStr">
        <is>
          <t>农村基础设施</t>
        </is>
      </c>
      <c r="D60" s="9" t="inlineStr">
        <is>
          <t>村容村貌提升</t>
        </is>
      </c>
      <c r="E60" s="23" t="inlineStr">
        <is>
          <t>后所镇杨家坟村委会熟地二村人居环境整治项目</t>
        </is>
      </c>
      <c r="F60" s="681" t="inlineStr">
        <is>
          <t>后所镇</t>
        </is>
      </c>
      <c r="G60" s="9" t="inlineStr">
        <is>
          <t>杨家坟村委会</t>
        </is>
      </c>
      <c r="H60" s="9" t="inlineStr">
        <is>
          <t>新建</t>
        </is>
      </c>
      <c r="I60" s="683" t="inlineStr">
        <is>
          <t>1、硬化村内主干道1164米，硬化面积3114平方米，单价110元/平方米，小计34.25万元；2、入户支道硬化2241平方米，单价90元/平方米，小计20.16万元，3、污水主管网800米，250元/米，小计20万元；4、污水支管网1500米，126元/米，小计18.09万元；5、30立方米污水处理池3个，小计4.5万元；6、3立方米三格化粪池20个，1500元/个，小计3万元；合计100万元。</t>
        </is>
      </c>
      <c r="J60" s="598">
        <f>SUM(K60:M60)</f>
        <v/>
      </c>
      <c r="K60" s="598" t="n">
        <v>100</v>
      </c>
      <c r="L60" s="598" t="n">
        <v>0</v>
      </c>
      <c r="M60" s="598" t="n">
        <v>0</v>
      </c>
      <c r="N60" s="58" t="inlineStr">
        <is>
          <t>改善群众生产生活环境，创建美丽宜居和美村庄。受益农户132户486人（其中脱贫户27户107人，监测户6户20人）</t>
        </is>
      </c>
      <c r="O60" s="9" t="inlineStr">
        <is>
          <t>带动务工就业</t>
        </is>
      </c>
      <c r="P60" s="591" t="n">
        <v>486</v>
      </c>
      <c r="Q60" s="9" t="inlineStr">
        <is>
          <t>否</t>
        </is>
      </c>
      <c r="R60" s="9" t="inlineStr">
        <is>
          <t>否</t>
        </is>
      </c>
      <c r="S60" s="9" t="inlineStr">
        <is>
          <t>否</t>
        </is>
      </c>
      <c r="T60" s="9" t="inlineStr">
        <is>
          <t>富源县农业农村局</t>
        </is>
      </c>
      <c r="U60" s="681" t="inlineStr">
        <is>
          <t>后所镇人民政府</t>
        </is>
      </c>
      <c r="V60" s="9" t="inlineStr">
        <is>
          <t>是</t>
        </is>
      </c>
      <c r="W60" s="9" t="n">
        <v>2026.01</v>
      </c>
      <c r="X60" s="9" t="n">
        <v>2026.12</v>
      </c>
      <c r="Y60" s="11" t="n"/>
    </row>
    <row r="61" ht="144" customHeight="1" s="1">
      <c r="A61" s="20" t="n">
        <v>8</v>
      </c>
      <c r="B61" s="9" t="inlineStr">
        <is>
          <t>乡村建设行动</t>
        </is>
      </c>
      <c r="C61" s="9" t="inlineStr">
        <is>
          <t>农村基础设施</t>
        </is>
      </c>
      <c r="D61" s="9" t="inlineStr">
        <is>
          <t>村容村貌提升</t>
        </is>
      </c>
      <c r="E61" s="23" t="inlineStr">
        <is>
          <t>后所镇阿依诺村委会何基田村人居环境整治项目</t>
        </is>
      </c>
      <c r="F61" s="681" t="inlineStr">
        <is>
          <t>后所镇</t>
        </is>
      </c>
      <c r="G61" s="9" t="inlineStr">
        <is>
          <t>阿依诺村委会</t>
        </is>
      </c>
      <c r="H61" s="9" t="inlineStr">
        <is>
          <t>新建</t>
        </is>
      </c>
      <c r="I61" s="683" t="inlineStr">
        <is>
          <t>在后所镇阿依诺村委会何基田村投入172万元，建设人居环境整治项目。建设内容：1、硬化村内道路2000米，宽3米，硬化面积6000平方米，每平方米120元，小计72万元；2、新建污水管网PE∮300MM污水管2000米，250元每米，合计50万元（含切割、开挖、回填、硬化），PE∮110MM污水管4000米，100元每米，合计40万元（含切割、开挖、回填、硬化）。3、新建污水处理大三格1个，10万元/个，合计10万元。</t>
        </is>
      </c>
      <c r="J61" s="598">
        <f>SUM(K61:M61)</f>
        <v/>
      </c>
      <c r="K61" s="598" t="n">
        <v>172</v>
      </c>
      <c r="L61" s="598" t="n">
        <v>0</v>
      </c>
      <c r="M61" s="598" t="n">
        <v>0</v>
      </c>
      <c r="N61" s="58" t="inlineStr">
        <is>
          <t>改善群众生产生活环境，创建美丽宜居和美村庄。受益农户236户，人口989(其中脱贫户31户124人，监测户0户0人)</t>
        </is>
      </c>
      <c r="O61" s="9" t="inlineStr">
        <is>
          <t>带动务工就业</t>
        </is>
      </c>
      <c r="P61" s="591" t="n">
        <v>989</v>
      </c>
      <c r="Q61" s="9" t="inlineStr">
        <is>
          <t>否</t>
        </is>
      </c>
      <c r="R61" s="9" t="inlineStr">
        <is>
          <t>否</t>
        </is>
      </c>
      <c r="S61" s="9" t="inlineStr">
        <is>
          <t>否</t>
        </is>
      </c>
      <c r="T61" s="9" t="inlineStr">
        <is>
          <t>富源县农业农村局</t>
        </is>
      </c>
      <c r="U61" s="681" t="inlineStr">
        <is>
          <t>后所镇人民政府</t>
        </is>
      </c>
      <c r="V61" s="9" t="inlineStr">
        <is>
          <t>是</t>
        </is>
      </c>
      <c r="W61" s="9" t="n">
        <v>2026.01</v>
      </c>
      <c r="X61" s="9" t="n">
        <v>2026.12</v>
      </c>
      <c r="Y61" s="11" t="n"/>
    </row>
    <row r="62" ht="132" customHeight="1" s="1">
      <c r="A62" s="20" t="n">
        <v>9</v>
      </c>
      <c r="B62" s="9" t="inlineStr">
        <is>
          <t>乡村建设行动</t>
        </is>
      </c>
      <c r="C62" s="9" t="inlineStr">
        <is>
          <t>农村基础设施</t>
        </is>
      </c>
      <c r="D62" s="9" t="inlineStr">
        <is>
          <t>村容村貌提升</t>
        </is>
      </c>
      <c r="E62" s="23" t="inlineStr">
        <is>
          <t>后所镇外后所村委会后河村人居环境整治项目</t>
        </is>
      </c>
      <c r="F62" s="681" t="inlineStr">
        <is>
          <t>后所镇</t>
        </is>
      </c>
      <c r="G62" s="9" t="inlineStr">
        <is>
          <t>外后所</t>
        </is>
      </c>
      <c r="H62" s="9" t="inlineStr">
        <is>
          <t>新建</t>
        </is>
      </c>
      <c r="I62" s="683" t="inlineStr">
        <is>
          <t xml:space="preserve">在后所镇外后所村委会后河村投入115万元，建设人居环境整治项目。建设内容：1、硬化道路1800平方米，110元/平方米，合计20万元;
2、新建污水管网300MM污水管3000米,250元每米，合计75万元（含切割、开挖、回填、硬化），110MM污水管米，2000米，100元每米，合计20万元（含切割、开挖、回填、硬化）。
</t>
        </is>
      </c>
      <c r="J62" s="598">
        <f>SUM(K62:M62)</f>
        <v/>
      </c>
      <c r="K62" s="598" t="n">
        <v>115</v>
      </c>
      <c r="L62" s="598" t="n">
        <v>0</v>
      </c>
      <c r="M62" s="598" t="n">
        <v>0</v>
      </c>
      <c r="N62" s="58" t="inlineStr">
        <is>
          <t>改善群众生产生活环境，创建美丽宜居和美村庄。受益农户 216 户，人口数 864 人（其中脱贫户 20  户，81  人，监测户 9 户 31 人）</t>
        </is>
      </c>
      <c r="O62" s="9" t="inlineStr">
        <is>
          <t>带动务工就业</t>
        </is>
      </c>
      <c r="P62" s="591" t="n">
        <v>864</v>
      </c>
      <c r="Q62" s="9" t="inlineStr">
        <is>
          <t>否</t>
        </is>
      </c>
      <c r="R62" s="9" t="inlineStr">
        <is>
          <t>否</t>
        </is>
      </c>
      <c r="S62" s="9" t="inlineStr">
        <is>
          <t>否</t>
        </is>
      </c>
      <c r="T62" s="9" t="inlineStr">
        <is>
          <t>富源县农业农村局</t>
        </is>
      </c>
      <c r="U62" s="681" t="inlineStr">
        <is>
          <t>后所镇人民政府</t>
        </is>
      </c>
      <c r="V62" s="9" t="inlineStr">
        <is>
          <t>是</t>
        </is>
      </c>
      <c r="W62" s="9" t="n">
        <v>2026.01</v>
      </c>
      <c r="X62" s="9" t="n">
        <v>2026.12</v>
      </c>
      <c r="Y62" s="11" t="n"/>
    </row>
    <row r="63" ht="156" customHeight="1" s="1">
      <c r="A63" s="20" t="n">
        <v>10</v>
      </c>
      <c r="B63" s="9" t="inlineStr">
        <is>
          <t>乡村建设行动</t>
        </is>
      </c>
      <c r="C63" s="9" t="inlineStr">
        <is>
          <t>农村基础设施</t>
        </is>
      </c>
      <c r="D63" s="9" t="inlineStr">
        <is>
          <t>村容村貌提升</t>
        </is>
      </c>
      <c r="E63" s="23" t="inlineStr">
        <is>
          <t>后所镇迤后所社区迤后所二村人居环境整治项目</t>
        </is>
      </c>
      <c r="F63" s="681" t="inlineStr">
        <is>
          <t>后所镇</t>
        </is>
      </c>
      <c r="G63" s="9" t="inlineStr">
        <is>
          <t>迤后所社区</t>
        </is>
      </c>
      <c r="H63" s="9" t="inlineStr">
        <is>
          <t>新建</t>
        </is>
      </c>
      <c r="I63" s="683" t="inlineStr">
        <is>
          <t>在后所镇迤后所社区迤后所二村投入168万元，建设人居环境整治项目。建设内容：1、硬化村内道路4000平方米，每平方米120元，小计48万元；2、新建排水沟盖板2000米，250元/米，合计50万元；3、新建污水管网PE∮300MM污水管800米，250元每米，合计20万元（含切割、开挖、回填、硬化），PE∮110MM污水管4000米，100元每米，合计40万元（含切割、开挖、回填、硬化）；4、新建污水处理大三格1个，10万元/个，合计10万元。</t>
        </is>
      </c>
      <c r="J63" s="598">
        <f>SUM(K63:M63)</f>
        <v/>
      </c>
      <c r="K63" s="598" t="n">
        <v>168</v>
      </c>
      <c r="L63" s="598" t="n">
        <v>0</v>
      </c>
      <c r="M63" s="598" t="n">
        <v>0</v>
      </c>
      <c r="N63" s="58" t="inlineStr">
        <is>
          <t>改善群众生产生活环境，创建美丽宜居和美村庄。受益农户323户，人口1246人(其中脱贫户21户97人，监测户3户14人)</t>
        </is>
      </c>
      <c r="O63" s="9" t="inlineStr">
        <is>
          <t>带动务工就业</t>
        </is>
      </c>
      <c r="P63" s="591" t="n">
        <v>1246</v>
      </c>
      <c r="Q63" s="9" t="inlineStr">
        <is>
          <t>否</t>
        </is>
      </c>
      <c r="R63" s="9" t="inlineStr">
        <is>
          <t>否</t>
        </is>
      </c>
      <c r="S63" s="9" t="inlineStr">
        <is>
          <t>否</t>
        </is>
      </c>
      <c r="T63" s="9" t="inlineStr">
        <is>
          <t>富源县农业农村局</t>
        </is>
      </c>
      <c r="U63" s="681" t="inlineStr">
        <is>
          <t>后所镇人民政府</t>
        </is>
      </c>
      <c r="V63" s="9" t="inlineStr">
        <is>
          <t>是</t>
        </is>
      </c>
      <c r="W63" s="9" t="n">
        <v>2026.01</v>
      </c>
      <c r="X63" s="9" t="n">
        <v>2026.12</v>
      </c>
      <c r="Y63" s="11" t="n"/>
    </row>
    <row r="64" ht="108" customHeight="1" s="1">
      <c r="A64" s="20" t="n">
        <v>11</v>
      </c>
      <c r="B64" s="11" t="inlineStr">
        <is>
          <t>乡村建设行动</t>
        </is>
      </c>
      <c r="C64" s="699" t="inlineStr">
        <is>
          <t>人居环境整治</t>
        </is>
      </c>
      <c r="D64" s="699" t="inlineStr">
        <is>
          <t>村容村貌提升</t>
        </is>
      </c>
      <c r="E64" s="11" t="inlineStr">
        <is>
          <t>大河镇大河村人居环境整治项目</t>
        </is>
      </c>
      <c r="F64" s="11" t="inlineStr">
        <is>
          <t>大河镇</t>
        </is>
      </c>
      <c r="G64" s="9" t="inlineStr">
        <is>
          <t>大河村</t>
        </is>
      </c>
      <c r="H64" s="9" t="inlineStr">
        <is>
          <t>新建</t>
        </is>
      </c>
      <c r="I64" s="53" t="inlineStr">
        <is>
          <t>在大河镇大河村委会街上村民小组投入100万元，实施人居环境整治项目，建设内容：1.新建排水沟200米，投入6万元；2.新建排污管200米，投入7万元；3.残垣断壁拆除600平方米，投入5万元；4.空闲地“三堆”整治600平方米，投入16万元；5.村内道路硬化3200平方米，投入32万元；6.支砌堡坎340立方米，投入14万元。</t>
        </is>
      </c>
      <c r="J64" s="598">
        <f>SUM(K64:M64)</f>
        <v/>
      </c>
      <c r="K64" s="598" t="n">
        <v>80</v>
      </c>
      <c r="L64" s="598" t="n"/>
      <c r="M64" s="598" t="n"/>
      <c r="N64" s="11" t="inlineStr">
        <is>
          <t>通过对大河镇大河村委会街上村实施人居环境整治提升、村内功能改造等，提升街上村人居环境和幸福指数，并带动群众务工，增加村民收入，项目建成后受益群众135户，507人，其中脱贫户36户166人，三类监测对象：4户11人。</t>
        </is>
      </c>
      <c r="O64" s="11" t="inlineStr">
        <is>
          <t>带动务工就业</t>
        </is>
      </c>
      <c r="P64" s="591" t="n">
        <v>507</v>
      </c>
      <c r="Q64" s="9" t="inlineStr">
        <is>
          <t>否</t>
        </is>
      </c>
      <c r="R64" s="9" t="inlineStr">
        <is>
          <t>否</t>
        </is>
      </c>
      <c r="S64" s="9" t="inlineStr">
        <is>
          <t>否</t>
        </is>
      </c>
      <c r="T64" s="66" t="inlineStr">
        <is>
          <t>富源县农业农村局</t>
        </is>
      </c>
      <c r="U64" s="9" t="inlineStr">
        <is>
          <t>大河镇人民政府</t>
        </is>
      </c>
      <c r="V64" s="9" t="inlineStr">
        <is>
          <t>是</t>
        </is>
      </c>
      <c r="W64" s="9" t="n">
        <v>2026.01</v>
      </c>
      <c r="X64" s="9" t="n">
        <v>2026.12</v>
      </c>
      <c r="Y64" s="11" t="n"/>
    </row>
    <row r="65" ht="108" customHeight="1" s="1">
      <c r="A65" s="20" t="n">
        <v>12</v>
      </c>
      <c r="B65" s="11" t="inlineStr">
        <is>
          <t>乡村建设行动</t>
        </is>
      </c>
      <c r="C65" s="699" t="inlineStr">
        <is>
          <t>人居环境整治</t>
        </is>
      </c>
      <c r="D65" s="699" t="inlineStr">
        <is>
          <t>村容村貌提升</t>
        </is>
      </c>
      <c r="E65" s="11" t="inlineStr">
        <is>
          <t>大河镇脑上居委会人居环境整治项目</t>
        </is>
      </c>
      <c r="F65" s="11" t="inlineStr">
        <is>
          <t>大河镇</t>
        </is>
      </c>
      <c r="G65" s="9" t="inlineStr">
        <is>
          <t>脑上社区</t>
        </is>
      </c>
      <c r="H65" s="9" t="inlineStr">
        <is>
          <t>新建</t>
        </is>
      </c>
      <c r="I65" s="53" t="inlineStr">
        <is>
          <t>在大河镇脑上居委会脑上村民小组投入100万元，实施人居环境整治项目，建设内容：1.水泥路面改造排水沟90米，投入4万元；2.新建道路750平方米，投入8万元；3.闲地“三堆”整治500平方米，投入13万元；4.残垣断壁拆除850平方米，投入7万元；5.活动场所后路面基础及板、梁、柱400平方米，投入68万元。</t>
        </is>
      </c>
      <c r="J65" s="598">
        <f>SUM(K65:M65)</f>
        <v/>
      </c>
      <c r="K65" s="598" t="n"/>
      <c r="L65" s="598" t="n">
        <v>100</v>
      </c>
      <c r="M65" s="598" t="n"/>
      <c r="N65" s="11" t="inlineStr">
        <is>
          <t>通过对大河镇脑上居委会脑上村实施人居环境整治提升、农村生活污水收集处理、村内功能改造等，全面提升群众幸福感、获得感，满意度，并带动务工收入增长，增加村民收入。项目建成后受益群众211户，746人，其中脱贫户19户85人，三类监测对象1户5人。</t>
        </is>
      </c>
      <c r="O65" s="11" t="inlineStr">
        <is>
          <t>带动务工就业</t>
        </is>
      </c>
      <c r="P65" s="591" t="n">
        <v>746</v>
      </c>
      <c r="Q65" s="9" t="inlineStr">
        <is>
          <t>否</t>
        </is>
      </c>
      <c r="R65" s="9" t="inlineStr">
        <is>
          <t>否</t>
        </is>
      </c>
      <c r="S65" s="9" t="inlineStr">
        <is>
          <t>否</t>
        </is>
      </c>
      <c r="T65" s="66" t="inlineStr">
        <is>
          <t>富源县农业农村局</t>
        </is>
      </c>
      <c r="U65" s="9" t="inlineStr">
        <is>
          <t>大河镇人民政府</t>
        </is>
      </c>
      <c r="V65" s="9" t="inlineStr">
        <is>
          <t>是</t>
        </is>
      </c>
      <c r="W65" s="9" t="n">
        <v>2026.01</v>
      </c>
      <c r="X65" s="9" t="n">
        <v>2026.12</v>
      </c>
      <c r="Y65" s="11" t="n"/>
    </row>
    <row r="66" ht="72" customHeight="1" s="1">
      <c r="A66" s="20" t="n">
        <v>13</v>
      </c>
      <c r="B66" s="11" t="inlineStr">
        <is>
          <t>乡村建设行动</t>
        </is>
      </c>
      <c r="C66" s="11" t="inlineStr">
        <is>
          <t>农村基础设施</t>
        </is>
      </c>
      <c r="D66" s="699" t="inlineStr">
        <is>
          <t>村容村貌提升</t>
        </is>
      </c>
      <c r="E66" s="11" t="inlineStr">
        <is>
          <t>大河镇青龙村委会美化亮化提升工程项目</t>
        </is>
      </c>
      <c r="F66" s="11" t="inlineStr">
        <is>
          <t>大河镇</t>
        </is>
      </c>
      <c r="G66" s="9" t="inlineStr">
        <is>
          <t>青龙村</t>
        </is>
      </c>
      <c r="H66" s="9" t="inlineStr">
        <is>
          <t>新建</t>
        </is>
      </c>
      <c r="I66" s="53" t="inlineStr">
        <is>
          <t>在大河镇青龙村委会投入150万元，实施美化亮化工程项目，建设内容：青龙村委会17个村民小组采购安装1100盏太阳能蓄电池路灯，投入150万元。</t>
        </is>
      </c>
      <c r="J66" s="598">
        <f>SUM(K66:M66)</f>
        <v/>
      </c>
      <c r="K66" s="697" t="n"/>
      <c r="L66" s="684" t="n">
        <v>150</v>
      </c>
      <c r="M66" s="598" t="n"/>
      <c r="N66" s="11" t="inlineStr">
        <is>
          <t>通过对大河镇青龙村实施美化亮化提升工程项目，提升下堡子村人居环境和幸福指数，并带动群众务工，增加村民收入，项目建成。项目建成后受益群众1433户，6411人，其中脱贫户187户849人，三类监测对象：31户100人。</t>
        </is>
      </c>
      <c r="O66" s="11" t="inlineStr">
        <is>
          <t>带动务工就业</t>
        </is>
      </c>
      <c r="P66" s="591" t="n">
        <v>6411</v>
      </c>
      <c r="Q66" s="9" t="inlineStr">
        <is>
          <t>否</t>
        </is>
      </c>
      <c r="R66" s="9" t="inlineStr">
        <is>
          <t>否</t>
        </is>
      </c>
      <c r="S66" s="9" t="inlineStr">
        <is>
          <t>否</t>
        </is>
      </c>
      <c r="T66" s="66" t="inlineStr">
        <is>
          <t>富源县农业农村局</t>
        </is>
      </c>
      <c r="U66" s="9" t="inlineStr">
        <is>
          <t>大河镇人民政府</t>
        </is>
      </c>
      <c r="V66" s="9" t="inlineStr">
        <is>
          <t>是</t>
        </is>
      </c>
      <c r="W66" s="9" t="n">
        <v>2026.01</v>
      </c>
      <c r="X66" s="9" t="n">
        <v>2026.12</v>
      </c>
      <c r="Y66" s="11" t="n"/>
    </row>
    <row r="67" ht="120" customHeight="1" s="1">
      <c r="A67" s="20" t="n">
        <v>14</v>
      </c>
      <c r="B67" s="699" t="inlineStr">
        <is>
          <t>乡村建设行动</t>
        </is>
      </c>
      <c r="C67" s="699" t="inlineStr">
        <is>
          <t>人居环境整治</t>
        </is>
      </c>
      <c r="D67" s="699" t="inlineStr">
        <is>
          <t>村容村貌提升</t>
        </is>
      </c>
      <c r="E67" s="699" t="inlineStr">
        <is>
          <t>大河镇脑上居委会坪山村人居环境整治提升项目</t>
        </is>
      </c>
      <c r="F67" s="9" t="inlineStr">
        <is>
          <t>大河镇</t>
        </is>
      </c>
      <c r="G67" s="9" t="inlineStr">
        <is>
          <t>脑上</t>
        </is>
      </c>
      <c r="H67" s="9" t="inlineStr">
        <is>
          <t>新建</t>
        </is>
      </c>
      <c r="I67" s="675" t="inlineStr">
        <is>
          <t>计划实施坪山村人居环境整治提升项目，项目总投资230万元：1.挡墙支砌2400立方米；2.铺设DN300高密度聚乙烯双壁波纹管（HDPE）1000米；3.铺设DN200高密度聚乙烯双壁波纹管（HDPE）1000米；4.建设φ700塑料检查井60座；5.污水处理设施建设：50立方米大三格化粪池+生态稳定塘+表流湿地60立方米；6.村内“五堆十乱”治理1200平方米。</t>
        </is>
      </c>
      <c r="J67" s="598">
        <f>SUM(K67:M67)</f>
        <v/>
      </c>
      <c r="K67" s="598" t="n"/>
      <c r="L67" s="598" t="n">
        <v>200</v>
      </c>
      <c r="M67" s="598" t="n"/>
      <c r="N67" s="675" t="inlineStr">
        <is>
          <t>通过对大河镇脑上居委会坪山村实施人居环境整治提升、村内功能改造等，提升街上村人居环境和幸福指数，并带动群众务工，增加村民收入，项目建成后受益群众110户，420人，其中脱贫户15户60人，三类监测对象1户4人。</t>
        </is>
      </c>
      <c r="O67" s="9" t="inlineStr">
        <is>
          <t>带动务工就业</t>
        </is>
      </c>
      <c r="P67" s="591" t="n">
        <v>420</v>
      </c>
      <c r="Q67" s="9" t="inlineStr">
        <is>
          <t>否</t>
        </is>
      </c>
      <c r="R67" s="9" t="inlineStr">
        <is>
          <t>否</t>
        </is>
      </c>
      <c r="S67" s="9" t="inlineStr">
        <is>
          <t>否</t>
        </is>
      </c>
      <c r="T67" s="9" t="inlineStr">
        <is>
          <t>富源县农业农村局</t>
        </is>
      </c>
      <c r="U67" s="9" t="inlineStr">
        <is>
          <t>大河镇人民政府</t>
        </is>
      </c>
      <c r="V67" s="9" t="inlineStr">
        <is>
          <t>是</t>
        </is>
      </c>
      <c r="W67" s="9" t="n">
        <v>2026.01</v>
      </c>
      <c r="X67" s="9" t="n">
        <v>2026.12</v>
      </c>
      <c r="Y67" s="9" t="n"/>
    </row>
    <row r="68" ht="96" customHeight="1" s="1">
      <c r="A68" s="20" t="n">
        <v>15</v>
      </c>
      <c r="B68" s="9" t="inlineStr">
        <is>
          <t>乡村建设行动</t>
        </is>
      </c>
      <c r="C68" s="9" t="inlineStr">
        <is>
          <t>人居环境整治</t>
        </is>
      </c>
      <c r="D68" s="9" t="inlineStr">
        <is>
          <t>村容村貌提升</t>
        </is>
      </c>
      <c r="E68" s="9" t="inlineStr">
        <is>
          <t>大河镇大河村委会茨托村人居环境整治提升项目</t>
        </is>
      </c>
      <c r="F68" s="9" t="inlineStr">
        <is>
          <t>大河镇</t>
        </is>
      </c>
      <c r="G68" s="9" t="inlineStr">
        <is>
          <t>大河</t>
        </is>
      </c>
      <c r="H68" s="9" t="inlineStr">
        <is>
          <t>新建</t>
        </is>
      </c>
      <c r="I68" s="11" t="inlineStr">
        <is>
          <t>计划实施茨托村人居环境整治提升项目，项目总投资150万元：1.铺设DN300双壁波纹管2000米；2.铺设DN110UPVC污水收集管网2400米；3.建设30立方米大三格污水收集池2个；4.村内道路硬化3000平方米；5.村内“五堆十乱”治理1000平方米；6.挡土墙支砌1200立方米。</t>
        </is>
      </c>
      <c r="J68" s="598">
        <f>SUM(K68:M68)</f>
        <v/>
      </c>
      <c r="K68" s="598" t="n"/>
      <c r="L68" s="598" t="n">
        <v>100</v>
      </c>
      <c r="M68" s="598" t="n"/>
      <c r="N68" s="11" t="inlineStr">
        <is>
          <t>通过对大河镇大河村委会茨托村实施人居环境整治提升、村内功能改造等，提升茨托村人居环境和幸福指数，并带动群众务工，增加村民收入，项目建成后受益群众89户，375人，其中脱贫户9户36人，三类监测对象1户5人。</t>
        </is>
      </c>
      <c r="O68" s="9" t="inlineStr">
        <is>
          <t>带动务工就业</t>
        </is>
      </c>
      <c r="P68" s="591" t="n">
        <v>375</v>
      </c>
      <c r="Q68" s="9" t="inlineStr">
        <is>
          <t>否</t>
        </is>
      </c>
      <c r="R68" s="9" t="inlineStr">
        <is>
          <t>否</t>
        </is>
      </c>
      <c r="S68" s="9" t="inlineStr">
        <is>
          <t>否</t>
        </is>
      </c>
      <c r="T68" s="9" t="inlineStr">
        <is>
          <t>富源县农业农村局</t>
        </is>
      </c>
      <c r="U68" s="9" t="inlineStr">
        <is>
          <t>大河镇人民政府</t>
        </is>
      </c>
      <c r="V68" s="9" t="inlineStr">
        <is>
          <t>是</t>
        </is>
      </c>
      <c r="W68" s="9" t="n">
        <v>2026.01</v>
      </c>
      <c r="X68" s="9" t="n">
        <v>2026.12</v>
      </c>
      <c r="Y68" s="9" t="n"/>
    </row>
    <row r="69" ht="96" customHeight="1" s="1">
      <c r="A69" s="20" t="n">
        <v>16</v>
      </c>
      <c r="B69" s="9" t="inlineStr">
        <is>
          <t>乡村建设行动</t>
        </is>
      </c>
      <c r="C69" s="9" t="inlineStr">
        <is>
          <t>人居环境整治</t>
        </is>
      </c>
      <c r="D69" s="9" t="inlineStr">
        <is>
          <t>村容村貌提升</t>
        </is>
      </c>
      <c r="E69" s="9" t="inlineStr">
        <is>
          <t>大河镇黄泥村委会下堡子村人居环境整治提升项目</t>
        </is>
      </c>
      <c r="F69" s="9" t="inlineStr">
        <is>
          <t>大河</t>
        </is>
      </c>
      <c r="G69" s="9" t="inlineStr">
        <is>
          <t>黄泥</t>
        </is>
      </c>
      <c r="H69" s="9" t="inlineStr">
        <is>
          <t>新建</t>
        </is>
      </c>
      <c r="I69" s="11" t="inlineStr">
        <is>
          <t>计划实施下堡子村人居环境整治提升项目，项目总投资200万元：1.铺设DN300双壁波纹管1100米；2.铺设DN160UPVC污水收集管网3200米；3.建设50立方米污水池收集池2个；4.挡墙支砌1600立方米；5.村内道路硬化4200平方米；6.村内“五堆十乱”治理1200平方米。</t>
        </is>
      </c>
      <c r="J69" s="598">
        <f>SUM(K69:M69)</f>
        <v/>
      </c>
      <c r="K69" s="598" t="n"/>
      <c r="L69" s="598" t="n">
        <v>100</v>
      </c>
      <c r="M69" s="598" t="n"/>
      <c r="N69" s="11" t="inlineStr">
        <is>
          <t>通过对大河镇下堡子村实施人居环境整治提升、村内功能改造等，提升下堡子村人居环境和幸福指数，并带动群众务工，增加村民收入，项目建成。项目建成后受益群众211户，886人，其中脱贫户28户114人，三类监测对象：3户13人。</t>
        </is>
      </c>
      <c r="O69" s="9" t="inlineStr">
        <is>
          <t>带动务工就业</t>
        </is>
      </c>
      <c r="P69" s="591" t="n">
        <v>886</v>
      </c>
      <c r="Q69" s="9" t="inlineStr">
        <is>
          <t>否</t>
        </is>
      </c>
      <c r="R69" s="9" t="inlineStr">
        <is>
          <t>否</t>
        </is>
      </c>
      <c r="S69" s="9" t="inlineStr">
        <is>
          <t>否</t>
        </is>
      </c>
      <c r="T69" s="9" t="inlineStr">
        <is>
          <t>富源县农业农村局</t>
        </is>
      </c>
      <c r="U69" s="9" t="inlineStr">
        <is>
          <t>大河镇人民政府</t>
        </is>
      </c>
      <c r="V69" s="9" t="inlineStr">
        <is>
          <t>是</t>
        </is>
      </c>
      <c r="W69" s="9" t="n">
        <v>2026.01</v>
      </c>
      <c r="X69" s="9" t="n">
        <v>2026.12</v>
      </c>
      <c r="Y69" s="9" t="n"/>
    </row>
    <row r="70" ht="96" customHeight="1" s="1">
      <c r="A70" s="20" t="n">
        <v>17</v>
      </c>
      <c r="B70" s="9" t="inlineStr">
        <is>
          <t>乡村建设行动</t>
        </is>
      </c>
      <c r="C70" s="9" t="inlineStr">
        <is>
          <t>人居环境整治</t>
        </is>
      </c>
      <c r="D70" s="9" t="inlineStr">
        <is>
          <t>村容村貌提升</t>
        </is>
      </c>
      <c r="E70" s="9" t="inlineStr">
        <is>
          <t>大河镇白岩村委会菜地沟村人居环境整治提升项目</t>
        </is>
      </c>
      <c r="F70" s="9" t="inlineStr">
        <is>
          <t>大河镇</t>
        </is>
      </c>
      <c r="G70" s="9" t="inlineStr">
        <is>
          <t>白岩</t>
        </is>
      </c>
      <c r="H70" s="9" t="inlineStr">
        <is>
          <t>新建</t>
        </is>
      </c>
      <c r="I70" s="11" t="inlineStr">
        <is>
          <t>计划实施菜地沟村人居环境整治提升项目，项目总投资205万元：1.挡墙支砌380立方米；2.建设40立方米生活污水处理池5个；3.铺设DN300双壁波纹管2300米；4.安装DN110污水收集管网2800米；5.村内道路硬化1500米，宽3.5米，共5250平方米；6.村内“五堆十乱”治理800平方米。</t>
        </is>
      </c>
      <c r="J70" s="598">
        <f>SUM(K70:M70)</f>
        <v/>
      </c>
      <c r="K70" s="598" t="n"/>
      <c r="L70" s="678" t="n">
        <v>100</v>
      </c>
      <c r="M70" s="678" t="n"/>
      <c r="N70" s="11" t="inlineStr">
        <is>
          <t>通过对大河镇白岩村委会菜地沟村实施人居环境整治提升、村内功能改造等，提升菜地沟村人居环境和幸福指数，并带动群众务工，增加村民收入，项目建成后受益群众144户，523人，其中脱贫户12户42人，三类监测对象：2户7人。</t>
        </is>
      </c>
      <c r="O70" s="9" t="inlineStr">
        <is>
          <t>带动务工就业</t>
        </is>
      </c>
      <c r="P70" s="591" t="n">
        <v>523</v>
      </c>
      <c r="Q70" s="9" t="inlineStr">
        <is>
          <t>否</t>
        </is>
      </c>
      <c r="R70" s="9" t="inlineStr">
        <is>
          <t>否</t>
        </is>
      </c>
      <c r="S70" s="9" t="inlineStr">
        <is>
          <t>否</t>
        </is>
      </c>
      <c r="T70" s="9" t="inlineStr">
        <is>
          <t>富源县农业农村局</t>
        </is>
      </c>
      <c r="U70" s="9" t="inlineStr">
        <is>
          <t>大河镇人民政府</t>
        </is>
      </c>
      <c r="V70" s="9" t="inlineStr">
        <is>
          <t>是</t>
        </is>
      </c>
      <c r="W70" s="9" t="n">
        <v>2026.01</v>
      </c>
      <c r="X70" s="9" t="n">
        <v>2026.12</v>
      </c>
      <c r="Y70" s="9" t="n"/>
    </row>
    <row r="71" ht="108" customHeight="1" s="1">
      <c r="A71" s="20" t="n">
        <v>18</v>
      </c>
      <c r="B71" s="72" t="inlineStr">
        <is>
          <t>乡村建设行动</t>
        </is>
      </c>
      <c r="C71" s="72" t="inlineStr">
        <is>
          <t>人居环境整治</t>
        </is>
      </c>
      <c r="D71" s="72" t="inlineStr">
        <is>
          <t>村容村貌提升</t>
        </is>
      </c>
      <c r="E71" s="72" t="inlineStr">
        <is>
          <t>大河镇白马村委会黄脑包村人居环境整治提升项目</t>
        </is>
      </c>
      <c r="F71" s="72" t="inlineStr">
        <is>
          <t>大河镇</t>
        </is>
      </c>
      <c r="G71" s="72" t="inlineStr">
        <is>
          <t>白马</t>
        </is>
      </c>
      <c r="H71" s="72" t="inlineStr">
        <is>
          <t>新建</t>
        </is>
      </c>
      <c r="I71" s="11" t="inlineStr">
        <is>
          <t>计划实施黄脑包村人居环境整治提升项目，项目主要进行村容村貌改造提升，建设生活污水处理设施，项目总投资150万元：1.挡墙支砌1500立方米；2.铺设DN300双壁波纹管800米；3.铺设DN110UPVC污水收集管网2200米；4.建设20立方米污水处理池1个；5.村内道路硬化1700平方米；6.村内“五堆十乱”治理2000平方米。</t>
        </is>
      </c>
      <c r="J71" s="598">
        <f>SUM(K71:M71)</f>
        <v/>
      </c>
      <c r="K71" s="598" t="n"/>
      <c r="L71" s="684" t="n">
        <v>150</v>
      </c>
      <c r="M71" s="684" t="n"/>
      <c r="N71" s="11" t="inlineStr">
        <is>
          <t>通过对大河镇白马村委会黄脑包村实施人居环境整治提升、农村生活污水收集处理、村内功能改造等，全面提升群众幸福感、获得感，满意度，并带动务工收入增长，增加村民收入。项目建成后受益群众45户，198人，其中脱贫户8户32人，三类监测对象1户5人。</t>
        </is>
      </c>
      <c r="O71" s="9" t="inlineStr">
        <is>
          <t>带动务工就业</t>
        </is>
      </c>
      <c r="P71" s="690" t="n">
        <v>198</v>
      </c>
      <c r="Q71" s="14" t="inlineStr">
        <is>
          <t>否</t>
        </is>
      </c>
      <c r="R71" s="14" t="inlineStr">
        <is>
          <t>否</t>
        </is>
      </c>
      <c r="S71" s="14" t="inlineStr">
        <is>
          <t>否</t>
        </is>
      </c>
      <c r="T71" s="14" t="inlineStr">
        <is>
          <t>富源县农业农村局</t>
        </is>
      </c>
      <c r="U71" s="14" t="inlineStr">
        <is>
          <t>大河镇人民政府</t>
        </is>
      </c>
      <c r="V71" s="14" t="inlineStr">
        <is>
          <t>是</t>
        </is>
      </c>
      <c r="W71" s="9" t="n">
        <v>2026.01</v>
      </c>
      <c r="X71" s="9" t="n">
        <v>2026.12</v>
      </c>
      <c r="Y71" s="14" t="n"/>
    </row>
    <row r="72" ht="96" customHeight="1" s="1">
      <c r="A72" s="20" t="n">
        <v>19</v>
      </c>
      <c r="B72" s="11" t="inlineStr">
        <is>
          <t>乡村治理</t>
        </is>
      </c>
      <c r="C72" s="11" t="inlineStr">
        <is>
          <t>乡村治理</t>
        </is>
      </c>
      <c r="D72" s="11" t="inlineStr">
        <is>
          <t>人居环境</t>
        </is>
      </c>
      <c r="E72" s="11" t="inlineStr">
        <is>
          <t>现鸡田村委会大假角村人居环境整治项目</t>
        </is>
      </c>
      <c r="F72" s="11" t="inlineStr">
        <is>
          <t>竹园镇</t>
        </is>
      </c>
      <c r="G72" s="11" t="inlineStr">
        <is>
          <t>现鸡田</t>
        </is>
      </c>
      <c r="H72" s="9" t="inlineStr">
        <is>
          <t>新建</t>
        </is>
      </c>
      <c r="I72" s="11" t="inlineStr">
        <is>
          <t>1.村内道路提升改造2000㎡。
2.安装路灯60盏。
3.新建排水沟1500m。
4.砖砌污水沉淀池80m³（1个40m³，建2个）。
5.铺设污水主管800m。
6.铺设污水引流管400m。
7.村容村貌整治提升。</t>
        </is>
      </c>
      <c r="J72" s="598">
        <f>SUM(K72:M72)</f>
        <v/>
      </c>
      <c r="K72" s="598" t="n"/>
      <c r="L72" s="598" t="n">
        <v>100</v>
      </c>
      <c r="M72" s="598" t="n"/>
      <c r="N72" s="9" t="inlineStr">
        <is>
          <t>项目实施彻底改善村庄“脏乱差”状况， 提高村民健康水平和生活质量，增强幸福感和归属感，促进邻里和谐与乡风文明，树立良好外部形象，切实改善农村人居环境，改变群众生产生活条件，促进群众增收，项目建成后受益群众179户697人，其中：脱贫户和监测对象14户41人。</t>
        </is>
      </c>
      <c r="O72" s="9" t="inlineStr">
        <is>
          <t>带动务工就业</t>
        </is>
      </c>
      <c r="P72" s="591" t="n">
        <v>697</v>
      </c>
      <c r="Q72" s="9" t="inlineStr">
        <is>
          <t>否</t>
        </is>
      </c>
      <c r="R72" s="9" t="inlineStr">
        <is>
          <t>否</t>
        </is>
      </c>
      <c r="S72" s="9" t="inlineStr">
        <is>
          <t>否</t>
        </is>
      </c>
      <c r="T72" s="11" t="inlineStr">
        <is>
          <t>富源县农业农村局</t>
        </is>
      </c>
      <c r="U72" s="11" t="inlineStr">
        <is>
          <t>竹园镇人民政府</t>
        </is>
      </c>
      <c r="V72" s="9" t="inlineStr">
        <is>
          <t>是</t>
        </is>
      </c>
      <c r="W72" s="9" t="n">
        <v>2026.1</v>
      </c>
      <c r="X72" s="9" t="n">
        <v>2026.12</v>
      </c>
      <c r="Y72" s="9" t="n"/>
    </row>
    <row r="73" ht="264" customHeight="1" s="1">
      <c r="A73" s="20" t="n">
        <v>20</v>
      </c>
      <c r="B73" s="11" t="inlineStr">
        <is>
          <t>乡村治理</t>
        </is>
      </c>
      <c r="C73" s="11" t="inlineStr">
        <is>
          <t>乡村治理</t>
        </is>
      </c>
      <c r="D73" s="11" t="inlineStr">
        <is>
          <t>人居环境</t>
        </is>
      </c>
      <c r="E73" s="11" t="inlineStr">
        <is>
          <t>松林村委会居河村人居环境整治项目</t>
        </is>
      </c>
      <c r="F73" s="11" t="inlineStr">
        <is>
          <t>竹园镇</t>
        </is>
      </c>
      <c r="G73" s="11" t="inlineStr">
        <is>
          <t>松林</t>
        </is>
      </c>
      <c r="H73" s="9" t="inlineStr">
        <is>
          <t>新建</t>
        </is>
      </c>
      <c r="I73" s="11" t="inlineStr">
        <is>
          <t>1、村内大路边M7.5浆砌石挡土墙318m³（含基础土方开挖外运与后期背墙土方回填夯实）；
2、村内M7.5浆砌石挡土墙560m³（含基础土方开挖外运与后期背墙土方回填夯实）；
3、村内道路C25砼硬化1238㎡（20cm厚）；
4、砖砌围栏860㎡；
5、路灯采购与安装（80盏）；
6、砖砌污水集中沉淀池（30m³);
7、户污水收集池86套（含地板切割、人工开挖基坑、砼海底、砖砌边墙与M10砂浆抹面）；
8、PVC110mm塑管引流污水管1860m（含砼切割与恢复地板）；
9、PVC75mm塑管引流污水管1460m（含砼切割与恢复地板）；
10、DN600mm砼管污水主管650m（含地板切割与土方开挖回填夯实）；
11、DN600mm砼管污水主管880m（含地板切割与土方开挖回填夯实）。</t>
        </is>
      </c>
      <c r="J73" s="598">
        <f>SUM(K73:M73)</f>
        <v/>
      </c>
      <c r="K73" s="598" t="n"/>
      <c r="L73" s="598" t="n">
        <v>100</v>
      </c>
      <c r="M73" s="598" t="n"/>
      <c r="N73" s="9" t="inlineStr">
        <is>
          <t>项目实施彻底改善村庄“脏乱差”状况， 提高村民健康水平和生活质量，增强幸福感和归属感，促进邻里和谐与乡风文明，树立良好外部形象，切实改善农村人居环境，改变群众生产生活条件，促进群众增收，项目建成后受益群众85户400人，其中：脱贫户和监测对象9户42人。</t>
        </is>
      </c>
      <c r="O73" s="9" t="inlineStr">
        <is>
          <t>带动务工就业</t>
        </is>
      </c>
      <c r="P73" s="591" t="n">
        <v>400</v>
      </c>
      <c r="Q73" s="9" t="inlineStr">
        <is>
          <t>否</t>
        </is>
      </c>
      <c r="R73" s="9" t="inlineStr">
        <is>
          <t>否</t>
        </is>
      </c>
      <c r="S73" s="9" t="inlineStr">
        <is>
          <t>否</t>
        </is>
      </c>
      <c r="T73" s="11" t="inlineStr">
        <is>
          <t>富源县农业农村局</t>
        </is>
      </c>
      <c r="U73" s="11" t="inlineStr">
        <is>
          <t>竹园镇人民政府</t>
        </is>
      </c>
      <c r="V73" s="9" t="inlineStr">
        <is>
          <t>是</t>
        </is>
      </c>
      <c r="W73" s="9" t="n">
        <v>2026.1</v>
      </c>
      <c r="X73" s="9" t="n">
        <v>2026.12</v>
      </c>
      <c r="Y73" s="9" t="n"/>
    </row>
    <row r="74" ht="72" customHeight="1" s="1">
      <c r="A74" s="20" t="n">
        <v>21</v>
      </c>
      <c r="B74" s="594" t="inlineStr">
        <is>
          <t>乡村建设行动</t>
        </is>
      </c>
      <c r="C74" s="594" t="inlineStr">
        <is>
          <t>人居环境整治</t>
        </is>
      </c>
      <c r="D74" s="594" t="inlineStr">
        <is>
          <t>农村污水治理</t>
        </is>
      </c>
      <c r="E74" s="594" t="inlineStr">
        <is>
          <t>砂厂村委会石箐子、中寨和下新寨人居环境改善项目</t>
        </is>
      </c>
      <c r="F74" s="681" t="inlineStr">
        <is>
          <t>富村镇</t>
        </is>
      </c>
      <c r="G74" s="594" t="inlineStr">
        <is>
          <t>砂厂村委会</t>
        </is>
      </c>
      <c r="H74" s="594" t="inlineStr">
        <is>
          <t>新建</t>
        </is>
      </c>
      <c r="I74" s="62" t="inlineStr">
        <is>
          <t>建设内容包括：安装300毫米主管（波纹管）、110毫米支管（PVC管），建污水收集池、管道检修井、10立方三格沉淀池、跨公路切割和恢复，维修消化塘等（具体规模待编制项目实施方案时现场确定）。</t>
        </is>
      </c>
      <c r="J74" s="598">
        <f>SUM(K74:M74)</f>
        <v/>
      </c>
      <c r="K74" s="693" t="n"/>
      <c r="L74" s="693" t="n">
        <v>300</v>
      </c>
      <c r="M74" s="693" t="n"/>
      <c r="N74" s="9" t="inlineStr">
        <is>
          <t>石箐子、锅背沟、下新寨3个自然村5个村民小组382户村民生活污水有效收集治理。</t>
        </is>
      </c>
      <c r="O74" s="9" t="inlineStr">
        <is>
          <t>带动务工就业</t>
        </is>
      </c>
      <c r="P74" s="591" t="n">
        <v>1678</v>
      </c>
      <c r="Q74" s="9" t="inlineStr">
        <is>
          <t>否</t>
        </is>
      </c>
      <c r="R74" s="9" t="inlineStr">
        <is>
          <t xml:space="preserve">否 </t>
        </is>
      </c>
      <c r="S74" s="9" t="inlineStr">
        <is>
          <t xml:space="preserve">否 </t>
        </is>
      </c>
      <c r="T74" s="699" t="inlineStr">
        <is>
          <t>富源县农业农村局</t>
        </is>
      </c>
      <c r="U74" s="11" t="inlineStr">
        <is>
          <t>富源县富村镇人民政府</t>
        </is>
      </c>
      <c r="V74" s="9" t="inlineStr">
        <is>
          <t>是</t>
        </is>
      </c>
      <c r="W74" s="11" t="n">
        <v>2026.1</v>
      </c>
      <c r="X74" s="11" t="n">
        <v>2026.12</v>
      </c>
      <c r="Y74" s="8" t="n"/>
    </row>
    <row r="75" ht="84" customHeight="1" s="1">
      <c r="A75" s="20" t="n">
        <v>22</v>
      </c>
      <c r="B75" s="11" t="inlineStr">
        <is>
          <t>乡村建设行动</t>
        </is>
      </c>
      <c r="C75" s="11" t="inlineStr">
        <is>
          <t>人居环境整治</t>
        </is>
      </c>
      <c r="D75" s="11" t="inlineStr">
        <is>
          <t>村容村貌提升</t>
        </is>
      </c>
      <c r="E75" s="11" t="inlineStr">
        <is>
          <t>富村镇托田村委会岩脚村美丽乡村建设项目</t>
        </is>
      </c>
      <c r="F75" s="11" t="inlineStr">
        <is>
          <t>富村镇</t>
        </is>
      </c>
      <c r="G75" s="11" t="inlineStr">
        <is>
          <t>托田村</t>
        </is>
      </c>
      <c r="H75" s="9" t="inlineStr">
        <is>
          <t>新建</t>
        </is>
      </c>
      <c r="I75" s="11" t="inlineStr">
        <is>
          <t>一是投入资金184.8万元，实施场地平整工程（挖方）42000立方米；二是投入资金6.5万元，场地平整工程（填方）10000立方米；投入资金51.2万元，场地平整工程（余方外运）32000立方米；四是投入资金149.5万元，新建室外毛石挡墙3250立方米。</t>
        </is>
      </c>
      <c r="J75" s="598">
        <f>SUM(K75:M75)</f>
        <v/>
      </c>
      <c r="K75" s="598" t="n">
        <v>0</v>
      </c>
      <c r="L75" s="598" t="n">
        <v>0</v>
      </c>
      <c r="M75" s="598" t="n">
        <v>390</v>
      </c>
      <c r="N75" s="11" t="inlineStr">
        <is>
          <t>让岩脚村受地质灾害威胁的28 户 115 人搬得出、稳得住、能发展、可致富。</t>
        </is>
      </c>
      <c r="O75" s="9" t="inlineStr">
        <is>
          <t>带动务工就业</t>
        </is>
      </c>
      <c r="P75" s="11" t="inlineStr">
        <is>
          <t>28户115人</t>
        </is>
      </c>
      <c r="Q75" s="11" t="inlineStr">
        <is>
          <t>否</t>
        </is>
      </c>
      <c r="R75" s="11" t="inlineStr">
        <is>
          <t>否</t>
        </is>
      </c>
      <c r="S75" s="11" t="inlineStr">
        <is>
          <t>否</t>
        </is>
      </c>
      <c r="T75" s="11" t="inlineStr">
        <is>
          <t>富源县农业农村局</t>
        </is>
      </c>
      <c r="U75" s="11" t="inlineStr">
        <is>
          <t>富村镇人民政府</t>
        </is>
      </c>
      <c r="V75" s="11" t="inlineStr">
        <is>
          <t>是</t>
        </is>
      </c>
      <c r="W75" s="11" t="n">
        <v>2026.1</v>
      </c>
      <c r="X75" s="11" t="n">
        <v>2026.12</v>
      </c>
      <c r="Y75" s="11" t="inlineStr">
        <is>
          <t>沪滇协作</t>
        </is>
      </c>
    </row>
    <row r="76" ht="60" customHeight="1" s="1">
      <c r="A76" s="20" t="n">
        <v>23</v>
      </c>
      <c r="B76" s="594" t="inlineStr">
        <is>
          <t>乡村建设行动</t>
        </is>
      </c>
      <c r="C76" s="700" t="inlineStr">
        <is>
          <t>人居环境整治</t>
        </is>
      </c>
      <c r="D76" s="74" t="inlineStr">
        <is>
          <t>农村基础设施</t>
        </is>
      </c>
      <c r="E76" s="74" t="inlineStr">
        <is>
          <t>富源县富村镇2026年以工代赈项目</t>
        </is>
      </c>
      <c r="F76" s="74" t="inlineStr">
        <is>
          <t>富村镇</t>
        </is>
      </c>
      <c r="G76" s="74" t="inlineStr">
        <is>
          <t>水井村委会</t>
        </is>
      </c>
      <c r="H76" s="74" t="inlineStr">
        <is>
          <t>改扩建</t>
        </is>
      </c>
      <c r="I76" s="74" t="inlineStr">
        <is>
          <t>村内道路硬化6.5千米，场地 硬化5257平方米，以及其他配套设施建设。</t>
        </is>
      </c>
      <c r="J76" s="598">
        <f>SUM(K76:M76)</f>
        <v/>
      </c>
      <c r="K76" s="701" t="n">
        <v>396</v>
      </c>
      <c r="L76" s="701" t="n"/>
      <c r="M76" s="701" t="n">
        <v>20</v>
      </c>
      <c r="N76" s="74" t="inlineStr">
        <is>
          <t>促进农村路网结构优化，方便村民出行，提升村民生活水平，保障农村道路交通安全，进一步改善村民生活环境，带动村集体经济发展，并带动易地搬迁群众及当地困难群众务工。</t>
        </is>
      </c>
      <c r="O76" s="9" t="inlineStr">
        <is>
          <t>带动务工就业</t>
        </is>
      </c>
      <c r="P76" s="702" t="n">
        <v>4224</v>
      </c>
      <c r="Q76" s="90" t="inlineStr">
        <is>
          <t>否</t>
        </is>
      </c>
      <c r="R76" s="90" t="inlineStr">
        <is>
          <t>否</t>
        </is>
      </c>
      <c r="S76" s="90" t="inlineStr">
        <is>
          <t>否</t>
        </is>
      </c>
      <c r="T76" s="11" t="inlineStr">
        <is>
          <t>富源县发展和改革局</t>
        </is>
      </c>
      <c r="U76" s="91" t="inlineStr">
        <is>
          <t>富源县富村镇人民政府</t>
        </is>
      </c>
      <c r="V76" s="90" t="inlineStr">
        <is>
          <t>是</t>
        </is>
      </c>
      <c r="W76" s="11" t="n">
        <v>2026.1</v>
      </c>
      <c r="X76" s="11" t="n">
        <v>2026.12</v>
      </c>
      <c r="Y76" s="93" t="inlineStr">
        <is>
          <t>以工代赈</t>
        </is>
      </c>
    </row>
    <row r="77" ht="84" customHeight="1" s="1">
      <c r="A77" s="20" t="n">
        <v>24</v>
      </c>
      <c r="B77" s="11" t="inlineStr">
        <is>
          <t>乡村建设行动</t>
        </is>
      </c>
      <c r="C77" s="11" t="inlineStr">
        <is>
          <t>人居环境整治</t>
        </is>
      </c>
      <c r="D77" s="11" t="inlineStr">
        <is>
          <t>农村污水治理</t>
        </is>
      </c>
      <c r="E77" s="11" t="inlineStr">
        <is>
          <t>富源县黄泥河镇牛场村2026年以工代赈项目</t>
        </is>
      </c>
      <c r="F77" s="11" t="inlineStr">
        <is>
          <t>黄泥河镇</t>
        </is>
      </c>
      <c r="G77" s="11" t="inlineStr">
        <is>
          <t>牛场村</t>
        </is>
      </c>
      <c r="H77" s="9" t="inlineStr">
        <is>
          <t>新建</t>
        </is>
      </c>
      <c r="I77" s="11" t="inlineStr">
        <is>
          <t>本项目主要建设内容为村内道路硬化3.17千米，安装污水管网11.18千米，以及其他配套设施建设。</t>
        </is>
      </c>
      <c r="J77" s="598">
        <f>SUM(K77:M77)</f>
        <v/>
      </c>
      <c r="K77" s="598" t="n">
        <v>380</v>
      </c>
      <c r="L77" s="598" t="n">
        <v>0</v>
      </c>
      <c r="M77" s="598" t="n">
        <v>25</v>
      </c>
      <c r="N77" s="11" t="inlineStr">
        <is>
          <t>修建完成村内道路硬化3.17千米，保障牛场村农户生产生活；安装完成污水管网11.18千米，以及其他配套设施建设，提升牛场村村民人居环境质量，提高农户获得感、幸福感；工程建设带动109人就业务工，发放劳务报酬168万元，占中央以工代赈专项资金的44.21%。</t>
        </is>
      </c>
      <c r="O77" s="9" t="inlineStr">
        <is>
          <t>带动务工就业</t>
        </is>
      </c>
      <c r="P77" s="11" t="n">
        <v>2000</v>
      </c>
      <c r="Q77" s="11" t="inlineStr">
        <is>
          <t>否</t>
        </is>
      </c>
      <c r="R77" s="11" t="inlineStr">
        <is>
          <t>否</t>
        </is>
      </c>
      <c r="S77" s="11" t="inlineStr">
        <is>
          <t>否</t>
        </is>
      </c>
      <c r="T77" s="11" t="inlineStr">
        <is>
          <t>富源县发展和改革局</t>
        </is>
      </c>
      <c r="U77" s="11" t="inlineStr">
        <is>
          <t>黄泥河镇人民政府</t>
        </is>
      </c>
      <c r="V77" s="11" t="inlineStr">
        <is>
          <t>是</t>
        </is>
      </c>
      <c r="W77" s="11" t="n">
        <v>2026.1</v>
      </c>
      <c r="X77" s="11" t="n">
        <v>2026.12</v>
      </c>
      <c r="Y77" s="93" t="inlineStr">
        <is>
          <t>以工代赈</t>
        </is>
      </c>
    </row>
    <row r="78" ht="180" customHeight="1" s="1">
      <c r="A78" s="20" t="n">
        <v>25</v>
      </c>
      <c r="B78" s="594" t="inlineStr">
        <is>
          <t>乡村建设行动</t>
        </is>
      </c>
      <c r="C78" s="594" t="inlineStr">
        <is>
          <t>人居环境整治</t>
        </is>
      </c>
      <c r="D78" s="594" t="inlineStr">
        <is>
          <t>农村污水治理</t>
        </is>
      </c>
      <c r="E78" s="594" t="inlineStr">
        <is>
          <t>龙潭村委会云脚村人居环境改善项目</t>
        </is>
      </c>
      <c r="F78" s="594" t="inlineStr">
        <is>
          <t>黄泥河镇</t>
        </is>
      </c>
      <c r="G78" s="594" t="inlineStr">
        <is>
          <t>龙潭村委会</t>
        </is>
      </c>
      <c r="H78" s="594" t="inlineStr">
        <is>
          <t>新建</t>
        </is>
      </c>
      <c r="I78" s="594" t="inlineStr">
        <is>
          <t>龙潭村委会云脚村新建污水管网主管道四条约2000米，使用300型波纹管，单价240元/米，包括开挖回填等施工，估算投资48万元，分管道约3000米，使用110型管，单价95元/米，估算投资28.5万元，新建50m³的污水处理池一个，估算投资1.5万元；抹角桥边散户污水主管道约1400米，使用300型波纹管，单价240元/米，包括开挖回填等施工，估算投资33.6万元，分管道约2000米，使用110型管，单价95元/米，估算投资19万元，50m³的污水处理池一个，投资1.5万元。道路修补、硬化约1885平方米，估算投入17.9万元。</t>
        </is>
      </c>
      <c r="J78" s="598">
        <f>SUM(K78:M78)</f>
        <v/>
      </c>
      <c r="K78" s="693" t="n"/>
      <c r="L78" s="693" t="n">
        <v>150</v>
      </c>
      <c r="M78" s="693" t="n"/>
      <c r="N78" s="594" t="inlineStr">
        <is>
          <t>改善云脚村群众居住环境，改变污水乱排乱放现象，实现污水统一排放，统一收集处理，达到切实、有效整治提升人居环境，项目覆盖82户385人。</t>
        </is>
      </c>
      <c r="O78" s="11" t="inlineStr">
        <is>
          <t>带动务工就业</t>
        </is>
      </c>
      <c r="P78" s="591" t="n">
        <v>385</v>
      </c>
      <c r="Q78" s="9" t="inlineStr">
        <is>
          <t>否</t>
        </is>
      </c>
      <c r="R78" s="9" t="inlineStr">
        <is>
          <t xml:space="preserve">否 </t>
        </is>
      </c>
      <c r="S78" s="9" t="inlineStr">
        <is>
          <t xml:space="preserve">否 </t>
        </is>
      </c>
      <c r="T78" s="699" t="inlineStr">
        <is>
          <t>富源县农业农村局</t>
        </is>
      </c>
      <c r="U78" s="11" t="inlineStr">
        <is>
          <t>富源县黄泥河镇人民政府</t>
        </is>
      </c>
      <c r="V78" s="9" t="inlineStr">
        <is>
          <t>是</t>
        </is>
      </c>
      <c r="W78" s="9" t="n">
        <v>2026.1</v>
      </c>
      <c r="X78" s="9" t="n">
        <v>2026.12</v>
      </c>
      <c r="Y78" s="8" t="n"/>
    </row>
    <row r="79" ht="192" customHeight="1" s="1">
      <c r="A79" s="20" t="n">
        <v>26</v>
      </c>
      <c r="B79" s="594" t="inlineStr">
        <is>
          <t>乡村建设行动</t>
        </is>
      </c>
      <c r="C79" s="594" t="inlineStr">
        <is>
          <t>人居环境整治</t>
        </is>
      </c>
      <c r="D79" s="594" t="inlineStr">
        <is>
          <t>农村污水治理</t>
        </is>
      </c>
      <c r="E79" s="11" t="inlineStr">
        <is>
          <t>龙潭村委会龙潭村人居环境提升项目</t>
        </is>
      </c>
      <c r="F79" s="594" t="inlineStr">
        <is>
          <t>黄泥河镇</t>
        </is>
      </c>
      <c r="G79" s="594" t="inlineStr">
        <is>
          <t>龙潭村委会</t>
        </is>
      </c>
      <c r="H79" s="594" t="inlineStr">
        <is>
          <t>新建</t>
        </is>
      </c>
      <c r="I79" s="703" t="inlineStr">
        <is>
          <t xml:space="preserve">1.新建污水管网主管道500米，使用300型波纹管，单价240元/米，包括开挖、回填及路面硬化恢复，估算投资12万元；安装污水支管1500米，使用110型管，单价95元/米，估算投资14.25万元；新建50m³的污水处理池一个，投资1.5万元；估算投资27.75万元。
2.村内道路修补硬化8000平方米，估算投资30万元。
3.新建200米防洪沟，每米750元，估算投资15万元。
4.龙潭村残垣断壁拆除，垃圾清理，改善提升村容村貌估算投资30万元。
</t>
        </is>
      </c>
      <c r="J79" s="598">
        <f>SUM(K79:M79)</f>
        <v/>
      </c>
      <c r="K79" s="693" t="n">
        <v>102.75</v>
      </c>
      <c r="L79" s="693" t="n"/>
      <c r="M79" s="693" t="n"/>
      <c r="N79" s="703" t="inlineStr">
        <is>
          <t>改善龙潭群众居住环境，1. 社会效益：消除残垣断壁带来的安全隐患，降低村民摔伤、砸伤等意外事故发生率。补修后的道路提升通行便利性，解决村民出行“晴天一身灰、雨天一身泥”问题，保障村民日常出行安全。
2. 生态效益：改善村内生态环境，减少扬尘，提升村庄空气质量。改善村庄卫生环境，减少环境污染。达到切实、有效整治提升人居环境，项目覆盖288户1180人。</t>
        </is>
      </c>
      <c r="O79" s="11" t="inlineStr">
        <is>
          <t>带动务工就业</t>
        </is>
      </c>
      <c r="P79" s="591" t="n">
        <v>1180</v>
      </c>
      <c r="Q79" s="9" t="inlineStr">
        <is>
          <t>否</t>
        </is>
      </c>
      <c r="R79" s="9" t="inlineStr">
        <is>
          <t xml:space="preserve">否 </t>
        </is>
      </c>
      <c r="S79" s="9" t="inlineStr">
        <is>
          <t xml:space="preserve">否 </t>
        </is>
      </c>
      <c r="T79" s="699" t="inlineStr">
        <is>
          <t>富源县农业农村局</t>
        </is>
      </c>
      <c r="U79" s="11" t="inlineStr">
        <is>
          <t>富源县黄泥河镇人民政府</t>
        </is>
      </c>
      <c r="V79" s="9" t="inlineStr">
        <is>
          <t>是</t>
        </is>
      </c>
      <c r="W79" s="9" t="n">
        <v>2026.1</v>
      </c>
      <c r="X79" s="9" t="n">
        <v>2026.12</v>
      </c>
      <c r="Y79" s="8" t="n"/>
    </row>
    <row r="80" ht="108" customHeight="1" s="1">
      <c r="A80" s="20" t="n">
        <v>27</v>
      </c>
      <c r="B80" s="594" t="inlineStr">
        <is>
          <t>乡村建设行动</t>
        </is>
      </c>
      <c r="C80" s="594" t="inlineStr">
        <is>
          <t>人居环境整治</t>
        </is>
      </c>
      <c r="D80" s="594" t="inlineStr">
        <is>
          <t>农村污水治理</t>
        </is>
      </c>
      <c r="E80" s="594" t="inlineStr">
        <is>
          <t>龙潭村委会丫巴寨村人居环境改善项目</t>
        </is>
      </c>
      <c r="F80" s="594" t="inlineStr">
        <is>
          <t>黄泥河镇</t>
        </is>
      </c>
      <c r="G80" s="594" t="inlineStr">
        <is>
          <t>龙潭村委会</t>
        </is>
      </c>
      <c r="H80" s="594" t="inlineStr">
        <is>
          <t>新建</t>
        </is>
      </c>
      <c r="I80" s="594" t="inlineStr">
        <is>
          <t>龙潭村委会丫巴寨村新建污水管网主管道约1900米，使用300型波纹管，单价240元/米，包括开挖回填等施工，估算投资45.6万元，分管道约2300米，使用110型管，单价95元/米，估算投资21.85万元；建50m³的污水处理池一个，投入1.5万元；道路修补硬化3268平方米，估算投入31.05万元。</t>
        </is>
      </c>
      <c r="J80" s="598">
        <f>SUM(K80:M80)</f>
        <v/>
      </c>
      <c r="K80" s="693" t="n"/>
      <c r="L80" s="693" t="n">
        <v>100</v>
      </c>
      <c r="M80" s="693" t="n"/>
      <c r="N80" s="594" t="inlineStr">
        <is>
          <t>改善丫巴寨村群众居住环境，改变污水乱排乱放现象，实现污水统一排放，统一收集处理，达到切实、有效整治提升人居环境，项目覆盖36户143人。</t>
        </is>
      </c>
      <c r="O80" s="11" t="inlineStr">
        <is>
          <t>带动务工就业</t>
        </is>
      </c>
      <c r="P80" s="591" t="n">
        <v>143</v>
      </c>
      <c r="Q80" s="9" t="inlineStr">
        <is>
          <t>否</t>
        </is>
      </c>
      <c r="R80" s="9" t="inlineStr">
        <is>
          <t xml:space="preserve">否 </t>
        </is>
      </c>
      <c r="S80" s="9" t="inlineStr">
        <is>
          <t xml:space="preserve">否 </t>
        </is>
      </c>
      <c r="T80" s="699" t="inlineStr">
        <is>
          <t>富源县农业农村局</t>
        </is>
      </c>
      <c r="U80" s="11" t="inlineStr">
        <is>
          <t>富源县黄泥河镇人民政府</t>
        </is>
      </c>
      <c r="V80" s="9" t="inlineStr">
        <is>
          <t>是</t>
        </is>
      </c>
      <c r="W80" s="9" t="n">
        <v>2026.1</v>
      </c>
      <c r="X80" s="9" t="n">
        <v>2026.12</v>
      </c>
      <c r="Y80" s="8" t="n"/>
    </row>
    <row r="81" ht="72" customHeight="1" s="1">
      <c r="A81" s="20" t="n">
        <v>28</v>
      </c>
      <c r="B81" s="594" t="inlineStr">
        <is>
          <t>乡村建设行动</t>
        </is>
      </c>
      <c r="C81" s="594" t="inlineStr">
        <is>
          <t>人居环境整治</t>
        </is>
      </c>
      <c r="D81" s="594" t="inlineStr">
        <is>
          <t>农村污水治理</t>
        </is>
      </c>
      <c r="E81" s="594" t="inlineStr">
        <is>
          <t>布古村委会铁锁庆村人居环境改善项目</t>
        </is>
      </c>
      <c r="F81" s="681" t="inlineStr">
        <is>
          <t>黄泥河镇</t>
        </is>
      </c>
      <c r="G81" s="594" t="inlineStr">
        <is>
          <t>布古村委会</t>
        </is>
      </c>
      <c r="H81" s="594" t="inlineStr">
        <is>
          <t>新建</t>
        </is>
      </c>
      <c r="I81" s="62" t="inlineStr">
        <is>
          <t>道路硬化，根据铁锁箐村实际应建10立方化粪池4个，2立方化粪池4个，型号110的污水管道8000米。</t>
        </is>
      </c>
      <c r="J81" s="598">
        <f>SUM(K81:M81)</f>
        <v/>
      </c>
      <c r="K81" s="693" t="n"/>
      <c r="L81" s="693" t="n">
        <v>100</v>
      </c>
      <c r="M81" s="693" t="n"/>
      <c r="N81" s="9" t="inlineStr">
        <is>
          <t>改善铁锁箐村群众居住环境，改变污水乱排乱放现象，实现污水统一排放，统一收集处理，达到切实、有效整治提升人居环境，使村民有更大的幸福感、获得感，项目覆盖117户526人，其中脱贫户11户62人，监测对象2户9人。</t>
        </is>
      </c>
      <c r="O81" s="11" t="inlineStr">
        <is>
          <t>带动务工就业</t>
        </is>
      </c>
      <c r="P81" s="591" t="n">
        <v>510</v>
      </c>
      <c r="Q81" s="9" t="inlineStr">
        <is>
          <t>否</t>
        </is>
      </c>
      <c r="R81" s="9" t="inlineStr">
        <is>
          <t xml:space="preserve">否 </t>
        </is>
      </c>
      <c r="S81" s="9" t="inlineStr">
        <is>
          <t xml:space="preserve">否 </t>
        </is>
      </c>
      <c r="T81" s="699" t="inlineStr">
        <is>
          <t>富源县农业农村局</t>
        </is>
      </c>
      <c r="U81" s="11" t="inlineStr">
        <is>
          <t>富源县黄泥河镇人民政府</t>
        </is>
      </c>
      <c r="V81" s="9" t="inlineStr">
        <is>
          <t>是</t>
        </is>
      </c>
      <c r="W81" s="9" t="n">
        <v>2026.1</v>
      </c>
      <c r="X81" s="9" t="n">
        <v>2026.12</v>
      </c>
      <c r="Y81" s="8" t="n"/>
    </row>
    <row r="82" ht="108" customHeight="1" s="1">
      <c r="A82" s="20" t="n">
        <v>29</v>
      </c>
      <c r="B82" s="594" t="inlineStr">
        <is>
          <t>乡村建设行动</t>
        </is>
      </c>
      <c r="C82" s="594" t="inlineStr">
        <is>
          <t>人居环境整治</t>
        </is>
      </c>
      <c r="D82" s="594" t="inlineStr">
        <is>
          <t>农村污水治理</t>
        </is>
      </c>
      <c r="E82" s="594" t="inlineStr">
        <is>
          <t>戛拉村委会上补米村人居环境改善项目</t>
        </is>
      </c>
      <c r="F82" s="594" t="inlineStr">
        <is>
          <t>黄泥河镇</t>
        </is>
      </c>
      <c r="G82" s="594" t="inlineStr">
        <is>
          <t>戛拉村委会</t>
        </is>
      </c>
      <c r="H82" s="594" t="inlineStr">
        <is>
          <t>新建</t>
        </is>
      </c>
      <c r="I82" s="594" t="inlineStr">
        <is>
          <t>戛村委会上补米村新建污水管网主管道约2500米，使用300型波纹管，单价240元/米，包括开挖、回填、路面硬化恢复等施工，估算投资60万元；分管道约3000米，使用110型管，单价95元/米，包括开挖、回填、路面硬化恢复等施工，估算投资28.5万元；新建50m³的污水处理池一个，估算投资1.5万元。</t>
        </is>
      </c>
      <c r="J82" s="598">
        <f>SUM(K82:M82)</f>
        <v/>
      </c>
      <c r="K82" s="693" t="n">
        <v>90</v>
      </c>
      <c r="L82" s="693" t="n"/>
      <c r="M82" s="693" t="n"/>
      <c r="N82" s="594" t="inlineStr">
        <is>
          <t>改善胜境新村群众居住环境，改变污水乱排乱放现象，实现污水统一排放，统一收集处理，达到切实、有效整治提升人居环境，项目覆盖132户876人。</t>
        </is>
      </c>
      <c r="O82" s="11" t="inlineStr">
        <is>
          <t>带动务工就业</t>
        </is>
      </c>
      <c r="P82" s="595" t="n">
        <v>876</v>
      </c>
      <c r="Q82" s="594" t="inlineStr">
        <is>
          <t>否</t>
        </is>
      </c>
      <c r="R82" s="594" t="inlineStr">
        <is>
          <t xml:space="preserve">否 </t>
        </is>
      </c>
      <c r="S82" s="594" t="inlineStr">
        <is>
          <t xml:space="preserve">否 </t>
        </is>
      </c>
      <c r="T82" s="594" t="inlineStr">
        <is>
          <t>富源县农业农村局</t>
        </is>
      </c>
      <c r="U82" s="594" t="inlineStr">
        <is>
          <t>富源县黄泥河镇人民政府</t>
        </is>
      </c>
      <c r="V82" s="594" t="inlineStr">
        <is>
          <t>是</t>
        </is>
      </c>
      <c r="W82" s="9" t="n">
        <v>2026.1</v>
      </c>
      <c r="X82" s="9" t="n">
        <v>2026.12</v>
      </c>
      <c r="Y82" s="594" t="n"/>
    </row>
    <row r="83" ht="108" customHeight="1" s="1">
      <c r="A83" s="20" t="n">
        <v>30</v>
      </c>
      <c r="B83" s="594" t="inlineStr">
        <is>
          <t>乡村建设行动</t>
        </is>
      </c>
      <c r="C83" s="594" t="inlineStr">
        <is>
          <t>人居环境整治</t>
        </is>
      </c>
      <c r="D83" s="594" t="inlineStr">
        <is>
          <t>农村污水治理</t>
        </is>
      </c>
      <c r="E83" s="594" t="inlineStr">
        <is>
          <t>戛拉村委会墓色谷村人居环境改善项目</t>
        </is>
      </c>
      <c r="F83" s="594" t="inlineStr">
        <is>
          <t>黄泥河镇</t>
        </is>
      </c>
      <c r="G83" s="594" t="inlineStr">
        <is>
          <t>戛拉村委会</t>
        </is>
      </c>
      <c r="H83" s="594" t="inlineStr">
        <is>
          <t>新建</t>
        </is>
      </c>
      <c r="I83" s="594" t="inlineStr">
        <is>
          <t>戛村委会墓色谷村新建污水管网主管道3500米，使用300型波纹管，单价240元/米，包括开挖、回填、路面硬化恢复等施工，估算投资84万元；分管道约4000米，使用110型管，单价95元/米，估算投资38万元，包括开挖、回填、路面硬化恢复等施工；新建50m³的污水处理池一个，估算投资1.5万元。</t>
        </is>
      </c>
      <c r="J83" s="598">
        <f>SUM(K83:M83)</f>
        <v/>
      </c>
      <c r="K83" s="693" t="n">
        <v>123.5</v>
      </c>
      <c r="L83" s="693" t="n"/>
      <c r="M83" s="693" t="n"/>
      <c r="N83" s="594" t="inlineStr">
        <is>
          <t>改善胜境新村群众居住环境，改变污水乱排乱放现象，实现污水统一排放，统一收集处理，达到切实、有效整治提升人居环境，项目覆盖36户143人。</t>
        </is>
      </c>
      <c r="O83" s="11" t="inlineStr">
        <is>
          <t>带动务工就业</t>
        </is>
      </c>
      <c r="P83" s="595" t="n">
        <v>785</v>
      </c>
      <c r="Q83" s="594" t="inlineStr">
        <is>
          <t>否</t>
        </is>
      </c>
      <c r="R83" s="594" t="inlineStr">
        <is>
          <t xml:space="preserve">否 </t>
        </is>
      </c>
      <c r="S83" s="594" t="inlineStr">
        <is>
          <t xml:space="preserve">否 </t>
        </is>
      </c>
      <c r="T83" s="594" t="inlineStr">
        <is>
          <t>富源县农业农村局</t>
        </is>
      </c>
      <c r="U83" s="594" t="inlineStr">
        <is>
          <t>富源县黄泥河镇人民政府</t>
        </is>
      </c>
      <c r="V83" s="594" t="inlineStr">
        <is>
          <t>是</t>
        </is>
      </c>
      <c r="W83" s="9" t="n">
        <v>2026.1</v>
      </c>
      <c r="X83" s="9" t="n">
        <v>2026.12</v>
      </c>
      <c r="Y83" s="594" t="n"/>
    </row>
    <row r="84" ht="72" customHeight="1" s="1">
      <c r="A84" s="20" t="n">
        <v>31</v>
      </c>
      <c r="B84" s="594" t="inlineStr">
        <is>
          <t>乡村建设行动</t>
        </is>
      </c>
      <c r="C84" s="594" t="inlineStr">
        <is>
          <t>人居环境整治</t>
        </is>
      </c>
      <c r="D84" s="594" t="inlineStr">
        <is>
          <t>农村污水治理</t>
        </is>
      </c>
      <c r="E84" s="594" t="inlineStr">
        <is>
          <t>牛额村委会上寨、中寨和下寨人居环境改善项目</t>
        </is>
      </c>
      <c r="F84" s="681" t="inlineStr">
        <is>
          <t>黄泥河镇</t>
        </is>
      </c>
      <c r="G84" s="594" t="inlineStr">
        <is>
          <t>牛额村委会</t>
        </is>
      </c>
      <c r="H84" s="594" t="inlineStr">
        <is>
          <t>新建</t>
        </is>
      </c>
      <c r="I84" s="62" t="inlineStr">
        <is>
          <t>建设内容包括：安装300毫米主管（波纹管）、110毫米支管（PVC管），建污水收集池、管道检修井、10立方三格沉淀池、跨公路切割和恢复，维修消化塘等（具体规模待编制项目实施方案时现场确定）。</t>
        </is>
      </c>
      <c r="J84" s="598">
        <f>SUM(K84:M84)</f>
        <v/>
      </c>
      <c r="K84" s="693" t="n"/>
      <c r="L84" s="693" t="n">
        <v>200</v>
      </c>
      <c r="M84" s="693" t="n"/>
      <c r="N84" s="9" t="inlineStr">
        <is>
          <t>上、中、下寨3个自然村5个村民小组395户村民生活污水有效收集治理。</t>
        </is>
      </c>
      <c r="O84" s="11" t="inlineStr">
        <is>
          <t>带动务工就业</t>
        </is>
      </c>
      <c r="P84" s="591" t="n">
        <v>1758</v>
      </c>
      <c r="Q84" s="9" t="inlineStr">
        <is>
          <t>否</t>
        </is>
      </c>
      <c r="R84" s="9" t="inlineStr">
        <is>
          <t xml:space="preserve">否 </t>
        </is>
      </c>
      <c r="S84" s="9" t="inlineStr">
        <is>
          <t xml:space="preserve">否 </t>
        </is>
      </c>
      <c r="T84" s="699" t="inlineStr">
        <is>
          <t>富源县农业农村局</t>
        </is>
      </c>
      <c r="U84" s="11" t="inlineStr">
        <is>
          <t>富源县黄泥河镇人民政府</t>
        </is>
      </c>
      <c r="V84" s="9" t="inlineStr">
        <is>
          <t>是</t>
        </is>
      </c>
      <c r="W84" s="9" t="n">
        <v>2026.1</v>
      </c>
      <c r="X84" s="9" t="n">
        <v>2026.12</v>
      </c>
      <c r="Y84" s="8" t="n"/>
    </row>
    <row r="85" ht="108" customHeight="1" s="1">
      <c r="A85" s="20" t="n">
        <v>32</v>
      </c>
      <c r="B85" s="594" t="inlineStr">
        <is>
          <t>乡村建设行动</t>
        </is>
      </c>
      <c r="C85" s="594" t="inlineStr">
        <is>
          <t>人居环境整治</t>
        </is>
      </c>
      <c r="D85" s="594" t="inlineStr">
        <is>
          <t>农村污水治理</t>
        </is>
      </c>
      <c r="E85" s="11" t="inlineStr">
        <is>
          <t>牛额村委会穿心洞村人居环境提升项目</t>
        </is>
      </c>
      <c r="F85" s="681" t="inlineStr">
        <is>
          <t>黄泥河镇</t>
        </is>
      </c>
      <c r="G85" s="594" t="inlineStr">
        <is>
          <t>牛额村委会</t>
        </is>
      </c>
      <c r="H85" s="594" t="inlineStr">
        <is>
          <t>新建</t>
        </is>
      </c>
      <c r="I85" s="62" t="inlineStr">
        <is>
          <t>1.村内道路及空闲地硬化面积：5600平方米；挡土墙砌筑101立方米。
2.安装300mm主排污管道（波纹管）510m,110mm排污支管（PVC）管850m。
3.新建排污水沟370m。
4.10m³一体化污水收容箱2组。
5.村内人居环境治理、三堆变三园面积2860㎡。</t>
        </is>
      </c>
      <c r="J85" s="598">
        <f>SUM(K85:M85)</f>
        <v/>
      </c>
      <c r="K85" s="598" t="n">
        <v>85.68000000000001</v>
      </c>
      <c r="L85" s="598" t="n"/>
      <c r="M85" s="598" t="n"/>
      <c r="N85" s="11" t="inlineStr">
        <is>
          <t>改善穿心洞村群众居住环境，改变污水乱排乱放现象，实现污水统一排放，统一收集处理，达到切实、有效整治提升人居环境，使村民有更大的幸福感、获得感，项目覆盖78户403人，其中脱贫户13户53人，监测对象1户3人。</t>
        </is>
      </c>
      <c r="O85" s="11" t="inlineStr">
        <is>
          <t>带动务工就业</t>
        </is>
      </c>
      <c r="P85" s="591" t="n">
        <v>403</v>
      </c>
      <c r="Q85" s="9" t="inlineStr">
        <is>
          <t>否</t>
        </is>
      </c>
      <c r="R85" s="9" t="inlineStr">
        <is>
          <t>否</t>
        </is>
      </c>
      <c r="S85" s="9" t="inlineStr">
        <is>
          <t>否</t>
        </is>
      </c>
      <c r="T85" s="9" t="inlineStr">
        <is>
          <t>富源县农业农村局</t>
        </is>
      </c>
      <c r="U85" s="11" t="inlineStr">
        <is>
          <t>富源县黄泥河镇人民政府</t>
        </is>
      </c>
      <c r="V85" s="11" t="inlineStr">
        <is>
          <t>是</t>
        </is>
      </c>
      <c r="W85" s="9" t="n">
        <v>2026.1</v>
      </c>
      <c r="X85" s="9" t="n">
        <v>2026.12</v>
      </c>
      <c r="Y85" s="11" t="n"/>
    </row>
    <row r="86" ht="96" customHeight="1" s="1">
      <c r="A86" s="20" t="n">
        <v>33</v>
      </c>
      <c r="B86" s="594" t="inlineStr">
        <is>
          <t>乡村建设行动</t>
        </is>
      </c>
      <c r="C86" s="594" t="inlineStr">
        <is>
          <t>人居环境整治</t>
        </is>
      </c>
      <c r="D86" s="594" t="inlineStr">
        <is>
          <t>农村污水治理</t>
        </is>
      </c>
      <c r="E86" s="594" t="inlineStr">
        <is>
          <t>小羊场村委会迤官村人居环境改善项目</t>
        </is>
      </c>
      <c r="F86" s="594" t="inlineStr">
        <is>
          <t>黄泥河镇</t>
        </is>
      </c>
      <c r="G86" s="594" t="inlineStr">
        <is>
          <t>小羊场村委会</t>
        </is>
      </c>
      <c r="H86" s="594" t="inlineStr">
        <is>
          <t>新建</t>
        </is>
      </c>
      <c r="I86" s="594" t="inlineStr">
        <is>
          <t>小羊场村委会迤官村新建污水管网主管道3条约2000米，使用300型波纹管，单价240元/米，包括开挖、回填、路面硬化恢复等施工，估算投资48万元；分管道约3000米，使用110型管，单价95元/米，估算投资28.5万元，新建50m³的污水处理池一个，估算投资1.5万元。</t>
        </is>
      </c>
      <c r="J86" s="598">
        <f>SUM(K86:M86)</f>
        <v/>
      </c>
      <c r="K86" s="693" t="n">
        <v>78</v>
      </c>
      <c r="L86" s="693" t="n"/>
      <c r="M86" s="693" t="n"/>
      <c r="N86" s="594" t="inlineStr">
        <is>
          <t>改善迤官村群众居住环境，改变污水乱排乱放现象，实现污水统一排放，统一收集处理，达到切实、有效整治提升人居环境，项目覆盖285户1205人。</t>
        </is>
      </c>
      <c r="O86" s="11" t="inlineStr">
        <is>
          <t>带动务工就业</t>
        </is>
      </c>
      <c r="P86" s="591" t="n">
        <v>1205</v>
      </c>
      <c r="Q86" s="9" t="inlineStr">
        <is>
          <t>否</t>
        </is>
      </c>
      <c r="R86" s="9" t="inlineStr">
        <is>
          <t xml:space="preserve">否 </t>
        </is>
      </c>
      <c r="S86" s="9" t="inlineStr">
        <is>
          <t xml:space="preserve">否 </t>
        </is>
      </c>
      <c r="T86" s="699" t="inlineStr">
        <is>
          <t>富源县农业农村局</t>
        </is>
      </c>
      <c r="U86" s="11" t="inlineStr">
        <is>
          <t>富源县黄泥河镇人民政府</t>
        </is>
      </c>
      <c r="V86" s="9" t="inlineStr">
        <is>
          <t>是</t>
        </is>
      </c>
      <c r="W86" s="9" t="n">
        <v>2026.1</v>
      </c>
      <c r="X86" s="9" t="n">
        <v>2026.12</v>
      </c>
      <c r="Y86" s="8" t="n"/>
    </row>
    <row r="87" ht="288" customHeight="1" s="1">
      <c r="A87" s="20" t="n">
        <v>34</v>
      </c>
      <c r="B87" s="594" t="inlineStr">
        <is>
          <t>乡村建设行动</t>
        </is>
      </c>
      <c r="C87" s="594" t="inlineStr">
        <is>
          <t>人居环境整治</t>
        </is>
      </c>
      <c r="D87" s="594" t="inlineStr">
        <is>
          <t>农村污水治理</t>
        </is>
      </c>
      <c r="E87" s="62" t="inlineStr">
        <is>
          <t>普克营村委会老寨村人居环境提升项目</t>
        </is>
      </c>
      <c r="F87" s="594" t="inlineStr">
        <is>
          <t>黄泥河镇</t>
        </is>
      </c>
      <c r="G87" s="62" t="inlineStr">
        <is>
          <t>普克营村委会老寨村</t>
        </is>
      </c>
      <c r="H87" s="594" t="inlineStr">
        <is>
          <t>新建</t>
        </is>
      </c>
      <c r="I87" s="79" t="inlineStr">
        <is>
          <t xml:space="preserve">1.道路硬化：村内道路硬化第一段长度640米，宽度4米，硬化面积2560平方米；第二段长度60米，宽2.5米，硬化面积150平方米；道路土方开挖段180米，挖土预计730立方米，单价50元/立方米，包含开挖及土方运输，估算投资3.65万元；共计硬化道路2710平方米，单价90元/平方米，估算投资24.4万元。道路硬化共计投资估算28万元。
2.村内污水管网：污水排放主管道采用Ø300mm螺纹塑料管，长度810米，单价160元/米，包含管道埋设、安装、路面硬化恢复，投资估算13万元；支管网采用Ø110mm白色管，长度1280米，单价80元/米，包含管道埋设、安装、路面硬化恢复，投资估算10.2万元；污水净化池3个，6000元/个，投资18000元 ；共计投资25万元。
   普克营村委会老寨村人居环境提升项目共计投资估算53万元。
</t>
        </is>
      </c>
      <c r="J87" s="598">
        <f>SUM(K87:M87)</f>
        <v/>
      </c>
      <c r="K87" s="598" t="n">
        <v>53</v>
      </c>
      <c r="L87" s="598" t="n"/>
      <c r="M87" s="674" t="n"/>
      <c r="N87" s="594" t="inlineStr">
        <is>
          <t>改善普克营村委会老寨村群众居住环境，改变污水乱排乱放现象，实现污水统一排放，统一收集处理，达到切实、有效整治提升人居环境；改善村内道路通行条件，方便群众生产生活，项目覆盖140户704人。</t>
        </is>
      </c>
      <c r="O87" s="11" t="inlineStr">
        <is>
          <t>带动务工就业</t>
        </is>
      </c>
      <c r="P87" s="591" t="n">
        <v>704</v>
      </c>
      <c r="Q87" s="9" t="inlineStr">
        <is>
          <t>否</t>
        </is>
      </c>
      <c r="R87" s="9" t="inlineStr">
        <is>
          <t xml:space="preserve">否 </t>
        </is>
      </c>
      <c r="S87" s="9" t="inlineStr">
        <is>
          <t xml:space="preserve">否 </t>
        </is>
      </c>
      <c r="T87" s="9" t="inlineStr">
        <is>
          <t>富源县农业农村局</t>
        </is>
      </c>
      <c r="U87" s="11" t="inlineStr">
        <is>
          <t>富源县黄泥河镇人民政府</t>
        </is>
      </c>
      <c r="V87" s="9" t="inlineStr">
        <is>
          <t>是</t>
        </is>
      </c>
      <c r="W87" s="9" t="n">
        <v>2026.1</v>
      </c>
      <c r="X87" s="9" t="n">
        <v>2026.12</v>
      </c>
      <c r="Y87" s="8" t="n"/>
    </row>
    <row r="88" ht="108" customHeight="1" s="1">
      <c r="A88" s="20" t="n">
        <v>35</v>
      </c>
      <c r="B88" s="594" t="inlineStr">
        <is>
          <t>乡村建设行动</t>
        </is>
      </c>
      <c r="C88" s="594" t="inlineStr">
        <is>
          <t>人居环境整治</t>
        </is>
      </c>
      <c r="D88" s="20" t="inlineStr">
        <is>
          <t>村容村貌提升</t>
        </is>
      </c>
      <c r="E88" s="20" t="inlineStr">
        <is>
          <t>黄泥河镇黄泥河居委会坪地村“精品村”打造项目</t>
        </is>
      </c>
      <c r="F88" s="594" t="inlineStr">
        <is>
          <t>黄泥河镇</t>
        </is>
      </c>
      <c r="G88" s="62" t="inlineStr">
        <is>
          <t>黄泥河居委会</t>
        </is>
      </c>
      <c r="H88" s="594" t="inlineStr">
        <is>
          <t>新建</t>
        </is>
      </c>
      <c r="I88" s="62" t="inlineStr">
        <is>
          <t>1.村内危房和危墙拆除及改造2160平方米，单价120元/㎡，投资估算25.92万元；2.为确保群众安全，进行村内塘坝修复，挡土墙砌筑360立方米，单价350元/立方米，估算投资12.6万元；3.村小组带动140户农户规整房前屋后空闲土地，发展种植万寿菊3000平方米，单价40元/㎡，估算投资12万元。</t>
        </is>
      </c>
      <c r="J88" s="598">
        <f>SUM(K88:M88)</f>
        <v/>
      </c>
      <c r="K88" s="693" t="n">
        <v>50.52</v>
      </c>
      <c r="L88" s="674" t="n"/>
      <c r="M88" s="674" t="n"/>
      <c r="N88" s="594" t="inlineStr">
        <is>
          <t>改善坪地村群众人居环境，带动群众在房前屋后发展种植万寿菊，带动农户增收，受益农户数140户，439人。</t>
        </is>
      </c>
      <c r="O88" s="11" t="inlineStr">
        <is>
          <t>带动务工就业</t>
        </is>
      </c>
      <c r="P88" s="591" t="n">
        <v>439</v>
      </c>
      <c r="Q88" s="9" t="inlineStr">
        <is>
          <t>否</t>
        </is>
      </c>
      <c r="R88" s="9" t="inlineStr">
        <is>
          <t xml:space="preserve">否 </t>
        </is>
      </c>
      <c r="S88" s="9" t="inlineStr">
        <is>
          <t xml:space="preserve">否 </t>
        </is>
      </c>
      <c r="T88" s="699" t="inlineStr">
        <is>
          <t>富源县农业农村局</t>
        </is>
      </c>
      <c r="U88" s="11" t="inlineStr">
        <is>
          <t>富源县黄泥河镇人民政府</t>
        </is>
      </c>
      <c r="V88" s="9" t="inlineStr">
        <is>
          <t>是</t>
        </is>
      </c>
      <c r="W88" s="9" t="n">
        <v>2026.1</v>
      </c>
      <c r="X88" s="9" t="n">
        <v>2026.12</v>
      </c>
      <c r="Y88" s="8" t="n"/>
    </row>
    <row r="89" ht="204" customHeight="1" s="1">
      <c r="A89" s="20" t="n">
        <v>36</v>
      </c>
      <c r="B89" s="11" t="inlineStr">
        <is>
          <t>乡村建设行动</t>
        </is>
      </c>
      <c r="C89" s="11" t="inlineStr">
        <is>
          <t>人居环境整治</t>
        </is>
      </c>
      <c r="D89" s="11" t="inlineStr">
        <is>
          <t>农村污水治理</t>
        </is>
      </c>
      <c r="E89" s="11" t="inlineStr">
        <is>
          <t>沙营村委会沙营村人居环境整治项目</t>
        </is>
      </c>
      <c r="F89" s="11" t="inlineStr">
        <is>
          <t>古敢</t>
        </is>
      </c>
      <c r="G89" s="11" t="inlineStr">
        <is>
          <t>沙营</t>
        </is>
      </c>
      <c r="H89" s="9" t="inlineStr">
        <is>
          <t>新建</t>
        </is>
      </c>
      <c r="I89" s="11" t="inlineStr">
        <is>
          <t>1.排污暗沟，包括管道线路切割开挖及排污暗管安装1050米，单价212元/米，总价22.26万元；预留检修口58个，单价940元/个，总价5.452万元；路面修复9200㎡，单价75元/㎡，总价69万元；排污入户管道2000米，单价38元/米，总价7.6万元。
2.明沟修复，包括沟帮支砌1000m³，单价330元/m³，总价33万元；沟渠海底1120m³，单价42元/㎡，总价4.704万；沟帮粉刷3830m³，单价40元/㎡，总价15.32万元，铺设明沟盖板260㎡，单价150元/㎡，总价3.9万元。
3.修缮施工损坏的引水管网360米，单价20元/米，总价0.76万元。</t>
        </is>
      </c>
      <c r="J89" s="598">
        <f>SUM(K89:M89)</f>
        <v/>
      </c>
      <c r="K89" s="598" t="n">
        <v>162</v>
      </c>
      <c r="L89" s="598" t="n"/>
      <c r="M89" s="598" t="n"/>
      <c r="N89" s="11" t="inlineStr">
        <is>
          <t>该项目建成后排水通畅率100%，村内无污水横流现象，进一步改善区域居住环境，居民出行便利性、生活舒适度显著提升，增强群众环保意识，在全村形成良好卫生习惯和共建共享的治理氛围。预计惠及1564名群众。</t>
        </is>
      </c>
      <c r="O89" s="11" t="inlineStr">
        <is>
          <t>带动务工就业</t>
        </is>
      </c>
      <c r="P89" s="9" t="n">
        <v>1564</v>
      </c>
      <c r="Q89" s="9" t="inlineStr">
        <is>
          <t>否</t>
        </is>
      </c>
      <c r="R89" s="9" t="inlineStr">
        <is>
          <t>否</t>
        </is>
      </c>
      <c r="S89" s="9" t="inlineStr">
        <is>
          <t>否</t>
        </is>
      </c>
      <c r="T89" s="11" t="inlineStr">
        <is>
          <t>富源县农业农村局</t>
        </is>
      </c>
      <c r="U89" s="11" t="inlineStr">
        <is>
          <t>古敢水族乡人民政府</t>
        </is>
      </c>
      <c r="V89" s="11" t="n"/>
      <c r="W89" s="9" t="n">
        <v>2026.1</v>
      </c>
      <c r="X89" s="9" t="n">
        <v>2026.12</v>
      </c>
      <c r="Y89" s="11" t="n"/>
    </row>
    <row r="90" ht="216" customHeight="1" s="1">
      <c r="A90" s="20" t="n">
        <v>37</v>
      </c>
      <c r="B90" s="11" t="inlineStr">
        <is>
          <t>乡村建设行动</t>
        </is>
      </c>
      <c r="C90" s="11" t="inlineStr">
        <is>
          <t>人居环境整治</t>
        </is>
      </c>
      <c r="D90" s="11" t="inlineStr">
        <is>
          <t>农村污水治理</t>
        </is>
      </c>
      <c r="E90" s="11" t="inlineStr">
        <is>
          <t>古敢村委会人居环境整治项目</t>
        </is>
      </c>
      <c r="F90" s="11" t="inlineStr">
        <is>
          <t>古敢</t>
        </is>
      </c>
      <c r="G90" s="11" t="inlineStr">
        <is>
          <t>古敢</t>
        </is>
      </c>
      <c r="H90" s="9" t="inlineStr">
        <is>
          <t>新建</t>
        </is>
      </c>
      <c r="I90" s="11" t="inlineStr">
        <is>
          <t>一是洒交凼村人居环境整治，投资75万元。开沟新建村内直径300mm的排污暗管147米，预留铸铁检测井4个；新建村内排污沟渠230米，沟渠高80公分、宽50公分，支砌沟帮120立方米、粉刷海底483平方米；村内道路硬化1050平方米；村内排洪沟渠，曹方永户志大寨子岔沟1500米；村内古树位置划定保护区后培土铺设生态砖种植草坪80平方米。
二是上中寨村人居环境整治，投资53万元。新建村内排水沟渠1800米，支砌沟帮864立方米，沟渠海底1360平方米，村内损坏道路硬化2400平方米。</t>
        </is>
      </c>
      <c r="J90" s="598">
        <f>SUM(K90:M90)</f>
        <v/>
      </c>
      <c r="K90" s="598" t="n">
        <v>128</v>
      </c>
      <c r="L90" s="598" t="n"/>
      <c r="M90" s="598" t="n"/>
      <c r="N90" s="11" t="inlineStr">
        <is>
          <t>该项目建成后村内排水沟渠建设不少于3677米，沟帮支砌984立方米、沟渠海底处理1843平方米，硬化村内道路3450平方米，排水通畅率100%；项目建成后村寨污水收集处理率不低于95%，无污水横流现象。社会效益：改善区域居住环境，居民出行便利性、生活舒适度显著提升；完善公共服务设施，惠及452名群众，居民人居环境满意度达到90%以上；增强群众环保意识，形成良好卫生习惯和共建共享的治理氛围。生态效益：减少污水、垃圾对土壤和水源的污染，区域生态环境质量明显改善；绿化面积增加带动空气净化能力提升，降低扬尘污染，生态系统稳定性增强。可持续影响目标：建立健全设施长效运维管理机制，确保改造成果持续发挥效用；形成可复制、可推广的人居环境治理模式，为后续同类项目提供经验参考。</t>
        </is>
      </c>
      <c r="O90" s="11" t="inlineStr">
        <is>
          <t>带动务工就业</t>
        </is>
      </c>
      <c r="P90" s="9" t="n">
        <v>452</v>
      </c>
      <c r="Q90" s="9" t="inlineStr">
        <is>
          <t>否</t>
        </is>
      </c>
      <c r="R90" s="9" t="inlineStr">
        <is>
          <t>否</t>
        </is>
      </c>
      <c r="S90" s="9" t="inlineStr">
        <is>
          <t>否</t>
        </is>
      </c>
      <c r="T90" s="11" t="inlineStr">
        <is>
          <t>富源县农业农村局</t>
        </is>
      </c>
      <c r="U90" s="11" t="inlineStr">
        <is>
          <t>古敢水族乡人民政府</t>
        </is>
      </c>
      <c r="V90" s="11" t="n"/>
      <c r="W90" s="9" t="n">
        <v>2026.1</v>
      </c>
      <c r="X90" s="9" t="n">
        <v>2026.12</v>
      </c>
      <c r="Y90" s="11" t="n"/>
    </row>
    <row r="91" ht="216" customHeight="1" s="1">
      <c r="A91" s="20" t="n">
        <v>38</v>
      </c>
      <c r="B91" s="11" t="inlineStr">
        <is>
          <t>乡村建设行动</t>
        </is>
      </c>
      <c r="C91" s="11" t="inlineStr">
        <is>
          <t>人居环境整治</t>
        </is>
      </c>
      <c r="D91" s="11" t="inlineStr">
        <is>
          <t>农村污水治理</t>
        </is>
      </c>
      <c r="E91" s="11" t="inlineStr">
        <is>
          <t>补掌村委会人居环境整治项目</t>
        </is>
      </c>
      <c r="F91" s="11" t="inlineStr">
        <is>
          <t>古敢</t>
        </is>
      </c>
      <c r="G91" s="11" t="inlineStr">
        <is>
          <t>补掌</t>
        </is>
      </c>
      <c r="H91" s="9" t="inlineStr">
        <is>
          <t>新建</t>
        </is>
      </c>
      <c r="I91" s="11" t="inlineStr">
        <is>
          <t>一是热水塘至龙潭边人居环境整治，投资86万元。维修热水塘取水池至龙潭边村内排污沟渠1012米（包括沟渠清淤、修复、海底、沟盖板铺设），支砌沟帮480米，200立方米。新建挡墙长533米，高1.2米，厚60公分，用了扩宽村内道路方面出行，村内道路硬化1900平方米。
二是补掌村委大寨、咚喇村人居环境整治，投资97万元。新建村内排污沟渠1.3公里，原有排污沟渠维修960米，硬化村内道路4200平方米，村庄河道疏通治理860米。</t>
        </is>
      </c>
      <c r="J91" s="598">
        <f>SUM(K91:M91)</f>
        <v/>
      </c>
      <c r="K91" s="598" t="n">
        <v>183</v>
      </c>
      <c r="L91" s="598" t="n"/>
      <c r="M91" s="598" t="n"/>
      <c r="N91" s="11" t="inlineStr">
        <is>
          <t>该项目建成后村内排水沟渠建设不少于2.3公里，硬化村内道路6100平方米，支砌挡墙533米，村庄河道疏通治理860米，排水通畅率100%；项目建成后村寨污水收集处理率不低于95%，无污水横流现象。社会效益：改善区域居住环境，居民出行便利性、生活舒适度显著提升；完善公共服务设施，惠及1564名群众，居民人居环境满意度达到90%以上；增强群众环保意识，形成良好卫生习惯和共建共享的治理氛围。生态效益：减少污水、垃圾对土壤和水源的污染，区域生态环境质量明显改善；绿化面积增加带动空气净化能力提升，降低扬尘污染，生态系统稳定性增强。可持续影响目标：建立健全设施长效运维管理机制，确保改造成果持续发挥效用；形成可复制、可推广的人居环境治理模式，为后续同类项目提供经验参考。</t>
        </is>
      </c>
      <c r="O91" s="11" t="inlineStr">
        <is>
          <t>带动务工就业</t>
        </is>
      </c>
      <c r="P91" s="9" t="n">
        <v>1564</v>
      </c>
      <c r="Q91" s="9" t="inlineStr">
        <is>
          <t>否</t>
        </is>
      </c>
      <c r="R91" s="9" t="inlineStr">
        <is>
          <t>否</t>
        </is>
      </c>
      <c r="S91" s="9" t="inlineStr">
        <is>
          <t>否</t>
        </is>
      </c>
      <c r="T91" s="11" t="inlineStr">
        <is>
          <t>富源县农业农村局</t>
        </is>
      </c>
      <c r="U91" s="11" t="inlineStr">
        <is>
          <t>古敢水族乡人民政府</t>
        </is>
      </c>
      <c r="V91" s="11" t="n"/>
      <c r="W91" s="9" t="n">
        <v>2026.1</v>
      </c>
      <c r="X91" s="9" t="n">
        <v>2026.12</v>
      </c>
      <c r="Y91" s="11" t="n"/>
    </row>
    <row r="92" ht="156" customHeight="1" s="1">
      <c r="A92" s="20" t="n">
        <v>39</v>
      </c>
      <c r="B92" s="11" t="inlineStr">
        <is>
          <t>乡村建设行动</t>
        </is>
      </c>
      <c r="C92" s="11" t="inlineStr">
        <is>
          <t>人居环境整治</t>
        </is>
      </c>
      <c r="D92" s="11" t="inlineStr">
        <is>
          <t>村容村貌提升</t>
        </is>
      </c>
      <c r="E92" s="11" t="inlineStr">
        <is>
          <t>古敢皂角树旅居村项目</t>
        </is>
      </c>
      <c r="F92" s="11" t="inlineStr">
        <is>
          <t>古敢</t>
        </is>
      </c>
      <c r="G92" s="11" t="inlineStr">
        <is>
          <t>古敢</t>
        </is>
      </c>
      <c r="H92" s="9" t="inlineStr">
        <is>
          <t>新建</t>
        </is>
      </c>
      <c r="I92" s="11" t="inlineStr">
        <is>
          <t>1.核心修缮工程（总投资140万元）。聚焦村落风貌保留与安全隐患消除，对全村范围内废旧老房屋进行保护性修缮，同步拆除残垣断壁，恢复村落整洁有序的空间形态。
2.基础设施升级（总投资40万元）。以提升通行便利性为目标，按90元/平方米标准，对村内2066平方米道路进行修整硬化。
3.人居环境提质（总投资20万元）。围绕旅居舒适度优化，开展村内环境整治、公共区域清洁整治、标识标牌规范等细节提升工作。</t>
        </is>
      </c>
      <c r="J92" s="598">
        <f>SUM(K92:M92)</f>
        <v/>
      </c>
      <c r="K92" s="598" t="n"/>
      <c r="L92" s="598" t="n">
        <v>200</v>
      </c>
      <c r="M92" s="598" t="n"/>
      <c r="N92" s="11" t="inlineStr">
        <is>
          <t>通过投入200万元实施核心修缮、基础设施升级及人居环境提质三项工程，完成全村废旧老房屋保护性修缮及残垣断壁拆除，消除安全隐患，保留村落特色风貌，构建整洁有序的村落空间；按90元/平方米标准完成2066平方米村内道路修整硬化，满足旅居客群及村民便捷出行需求；通过绿化补植、公共区域清洁整治、标识标牌规范等工作，显著提升村内人居环境质量，打造宜居宜游的特色旅居氛围，为项目后续转型为特色旅居目的地、吸引旅居客群奠定坚实基础。</t>
        </is>
      </c>
      <c r="O92" s="11" t="inlineStr">
        <is>
          <t>带动务工就业</t>
        </is>
      </c>
      <c r="P92" s="9" t="n">
        <v>336</v>
      </c>
      <c r="Q92" s="11" t="inlineStr">
        <is>
          <t>否</t>
        </is>
      </c>
      <c r="R92" s="11" t="inlineStr">
        <is>
          <t>否</t>
        </is>
      </c>
      <c r="S92" s="11" t="n"/>
      <c r="T92" s="11" t="inlineStr">
        <is>
          <t>富源县农业农村局</t>
        </is>
      </c>
      <c r="U92" s="11" t="inlineStr">
        <is>
          <t>古敢水族乡人民政府</t>
        </is>
      </c>
      <c r="V92" s="11" t="n"/>
      <c r="W92" s="9" t="n">
        <v>2026.1</v>
      </c>
      <c r="X92" s="9" t="n">
        <v>2026.12</v>
      </c>
      <c r="Y92" s="11" t="n"/>
    </row>
    <row r="93" ht="168" customHeight="1" s="1">
      <c r="A93" s="20" t="n">
        <v>40</v>
      </c>
      <c r="B93" s="75" t="inlineStr">
        <is>
          <t>乡村建设行动</t>
        </is>
      </c>
      <c r="C93" s="76" t="inlineStr">
        <is>
          <t>人居环境整治</t>
        </is>
      </c>
      <c r="D93" s="76" t="inlineStr">
        <is>
          <t>农村污水处理</t>
        </is>
      </c>
      <c r="E93" s="76" t="inlineStr">
        <is>
          <t>富源县十八连山镇天宝村委会天宝村宜居宜业和美示范村建设项目</t>
        </is>
      </c>
      <c r="F93" s="18" t="inlineStr">
        <is>
          <t>十八连山镇</t>
        </is>
      </c>
      <c r="G93" s="18" t="inlineStr">
        <is>
          <t>天宝村</t>
        </is>
      </c>
      <c r="H93" s="9" t="inlineStr">
        <is>
          <t>新建</t>
        </is>
      </c>
      <c r="I93" s="18" t="inlineStr">
        <is>
          <t>在十八连山镇天宝村委会天宝村投入65万元，建设宜居宜业和美示范村。1.村内人居环境改造提升，主要包括村内鱼塘淤泥清理120m³、鱼塘栏杆150m、公共空间砖砌矮墙、DN200污水管300m、DN110污水支管390m、污水处理池30m³，投入23万元；2.残垣断壁拆除600㎡，投入7万元；3.空闲地“三堆”草堆、柴堆、粪堆整治变“三园”菜园、花园、果园1000㎡，投入35万元。</t>
        </is>
      </c>
      <c r="J93" s="598">
        <f>SUM(K93:M93)</f>
        <v/>
      </c>
      <c r="K93" s="598" t="n">
        <v>65</v>
      </c>
      <c r="L93" s="598" t="n"/>
      <c r="M93" s="704" t="n"/>
      <c r="N93" s="31" t="inlineStr">
        <is>
          <t>一是项目施工直接提供就业岗位15个，其中脱贫户和监测对象5人，人均每月增收务工收入2000元，不断促进农村剩余劳动力就业。二是改善庭院及周边环境。庭院经济通过种植果树、蔬菜、花卉等植物，取代了以往的杂草和闲置空地，使庭院环境得到显著改善，提升了乡村的整体景观品质，营造出宜居宜业的乡村环境。三是推动绿美村庄建设。庭院经济与绿美村庄建设有机结合，以庭院美带动村庄美。在发展庭院经济的同时，加强了村庄周边的绿化、美化工作，种植了大量的花卉、树木，打造了优美的乡村生态景观，提升了群众的生活品质</t>
        </is>
      </c>
      <c r="O93" s="11" t="inlineStr">
        <is>
          <t>带动务工就业</t>
        </is>
      </c>
      <c r="P93" s="705" t="n">
        <v>217</v>
      </c>
      <c r="Q93" s="31" t="inlineStr">
        <is>
          <t>否</t>
        </is>
      </c>
      <c r="R93" s="31" t="inlineStr">
        <is>
          <t>否</t>
        </is>
      </c>
      <c r="S93" s="31" t="inlineStr">
        <is>
          <t>否</t>
        </is>
      </c>
      <c r="T93" s="31" t="inlineStr">
        <is>
          <t>富源县农业农村局</t>
        </is>
      </c>
      <c r="U93" s="31" t="inlineStr">
        <is>
          <t>富源县十八连山镇人民政府</t>
        </is>
      </c>
      <c r="V93" s="92" t="inlineStr">
        <is>
          <t>是</t>
        </is>
      </c>
      <c r="W93" s="9" t="n">
        <v>2026.1</v>
      </c>
      <c r="X93" s="9" t="n">
        <v>2026.12</v>
      </c>
      <c r="Y93" s="94" t="n"/>
    </row>
    <row r="94" ht="132" customHeight="1" s="1">
      <c r="A94" s="20" t="n">
        <v>41</v>
      </c>
      <c r="B94" s="9" t="inlineStr">
        <is>
          <t>人居环境提升类</t>
        </is>
      </c>
      <c r="C94" s="11" t="inlineStr">
        <is>
          <t>配套基础设施</t>
        </is>
      </c>
      <c r="D94" s="11" t="inlineStr">
        <is>
          <t>农村基础设施建设</t>
        </is>
      </c>
      <c r="E94" s="9" t="inlineStr">
        <is>
          <t>老厂镇得村人居环境提升项目</t>
        </is>
      </c>
      <c r="F94" s="9" t="inlineStr">
        <is>
          <t>老厂镇</t>
        </is>
      </c>
      <c r="G94" s="9" t="inlineStr">
        <is>
          <t>迤得黑村委会得村</t>
        </is>
      </c>
      <c r="H94" s="9" t="inlineStr">
        <is>
          <t>新建</t>
        </is>
      </c>
      <c r="I94" s="9" t="inlineStr">
        <is>
          <t>1.村内危房和危墙拆除及改造2100平方米，2.支砌各类挡墙1800平方米，3.村内道路及场地建设1100米，硬化面积3000平方米，每平方米120元；4.土方清运回填500立方米，5.污水支管网2000米，130元/米，6.新建雨污分流排水沟盖板800米，250元/米，7.村内人居环境整治提升34处，8、庭院经济建设600平方米、9.生活污水沉淀池2个。10.3立方米三格化粪池60个，1500元/个；</t>
        </is>
      </c>
      <c r="J94" s="598">
        <f>SUM(K94:M94)</f>
        <v/>
      </c>
      <c r="K94" s="598" t="n">
        <v>150</v>
      </c>
      <c r="L94" s="598" t="n"/>
      <c r="M94" s="598" t="n"/>
      <c r="N94" s="9" t="inlineStr">
        <is>
          <t>1、提升得村整体人居环境，改善村容村貌，建设宜居宜业和美乡村，增强人民幸福感。        2、打造迤德黑周边得村示范点，带动老厂辖区人居环境整治提升。</t>
        </is>
      </c>
      <c r="O94" s="11" t="inlineStr">
        <is>
          <t>带动务工就业</t>
        </is>
      </c>
      <c r="P94" s="9" t="n">
        <v>320</v>
      </c>
      <c r="Q94" s="9" t="inlineStr">
        <is>
          <t>否</t>
        </is>
      </c>
      <c r="R94" s="9" t="inlineStr">
        <is>
          <t>否</t>
        </is>
      </c>
      <c r="S94" s="9" t="inlineStr">
        <is>
          <t>否</t>
        </is>
      </c>
      <c r="T94" s="9" t="inlineStr">
        <is>
          <t>富源县农业农村局</t>
        </is>
      </c>
      <c r="U94" s="9" t="inlineStr">
        <is>
          <t>老厂镇人民政府</t>
        </is>
      </c>
      <c r="V94" s="9" t="inlineStr">
        <is>
          <t>是</t>
        </is>
      </c>
      <c r="W94" s="9" t="n">
        <v>2026.1</v>
      </c>
      <c r="X94" s="9" t="n">
        <v>2026.12</v>
      </c>
      <c r="Y94" s="11" t="n"/>
    </row>
    <row r="95" ht="120" customHeight="1" s="1">
      <c r="A95" s="20" t="n">
        <v>42</v>
      </c>
      <c r="B95" s="9" t="inlineStr">
        <is>
          <t>人居环境提升类</t>
        </is>
      </c>
      <c r="C95" s="11" t="inlineStr">
        <is>
          <t>配套基础设施</t>
        </is>
      </c>
      <c r="D95" s="11" t="inlineStr">
        <is>
          <t>农村基础设施建设</t>
        </is>
      </c>
      <c r="E95" s="9" t="inlineStr">
        <is>
          <t>老厂镇新堡村委会下普鲁村庄建设项目</t>
        </is>
      </c>
      <c r="F95" s="9" t="inlineStr">
        <is>
          <t>老厂镇</t>
        </is>
      </c>
      <c r="G95" s="9" t="inlineStr">
        <is>
          <t>新堡村委会下普鲁村</t>
        </is>
      </c>
      <c r="H95" s="9" t="inlineStr">
        <is>
          <t>新建</t>
        </is>
      </c>
      <c r="I95" s="706" t="inlineStr">
        <is>
          <t>1、硬化场地及村内主干道800米，硬化面积2500平方米，单价130元/平方米；2、入户支道硬化550平方米，单价90元/平方米，3、污水主管网1600米，250元/米；4、污水支管网700米，126元/米；5、90立方米污水处理池；6、沉砂池3个，450元/个；7、3立方米三格化粪池40个，1500元/个；8、古树保护、支砌各类挡墙700立方米，320/立方米。</t>
        </is>
      </c>
      <c r="J95" s="598">
        <f>SUM(K95:M95)</f>
        <v/>
      </c>
      <c r="K95" s="598" t="n">
        <v>100</v>
      </c>
      <c r="L95" s="598" t="n"/>
      <c r="M95" s="598" t="n"/>
      <c r="N95" s="9" t="inlineStr">
        <is>
          <t>1、提升整体人居环境，改善村容村貌，建设宜居宜业和美乡村，增强人民幸福感。     
2、打造新堡村委会周边下普鲁示范点，带动老厂辖区人居环境整治提升。</t>
        </is>
      </c>
      <c r="O95" s="11" t="inlineStr">
        <is>
          <t>带动务工就业</t>
        </is>
      </c>
      <c r="P95" s="9" t="n">
        <v>313</v>
      </c>
      <c r="Q95" s="9" t="inlineStr">
        <is>
          <t>否</t>
        </is>
      </c>
      <c r="R95" s="9" t="inlineStr">
        <is>
          <t>否</t>
        </is>
      </c>
      <c r="S95" s="9" t="inlineStr">
        <is>
          <t>否</t>
        </is>
      </c>
      <c r="T95" s="9" t="inlineStr">
        <is>
          <t>富源县农业农村局</t>
        </is>
      </c>
      <c r="U95" s="9" t="inlineStr">
        <is>
          <t>老厂镇人民政府</t>
        </is>
      </c>
      <c r="V95" s="9" t="inlineStr">
        <is>
          <t>是</t>
        </is>
      </c>
      <c r="W95" s="9" t="n">
        <v>2026.1</v>
      </c>
      <c r="X95" s="9" t="n">
        <v>2026.12</v>
      </c>
      <c r="Y95" s="11" t="n"/>
    </row>
    <row r="96" ht="156" customHeight="1" s="1">
      <c r="A96" s="20" t="n">
        <v>43</v>
      </c>
      <c r="B96" s="11" t="inlineStr">
        <is>
          <t>乡村建设行动</t>
        </is>
      </c>
      <c r="C96" s="11" t="inlineStr">
        <is>
          <t>人居环境整治</t>
        </is>
      </c>
      <c r="D96" s="11" t="inlineStr">
        <is>
          <t>村容村貌提升</t>
        </is>
      </c>
      <c r="E96" s="11" t="inlineStr">
        <is>
          <t>富源县中安街道紫泉社区宝树村民族团结进步示范村</t>
        </is>
      </c>
      <c r="F96" s="11" t="inlineStr">
        <is>
          <t>中安街道</t>
        </is>
      </c>
      <c r="G96" s="11" t="inlineStr">
        <is>
          <t>紫泉社区</t>
        </is>
      </c>
      <c r="H96" s="9" t="inlineStr">
        <is>
          <t>新建</t>
        </is>
      </c>
      <c r="I96" s="11" t="inlineStr">
        <is>
          <t xml:space="preserve">在紫泉社区宝树村小组实施民族团结进步示范村项目。       其中：                                                        1.污水治理项目：污水管网1000米，单价350元每米（含开挖、浇灌及恢复），新建1个30立方米三格式污水集中处理池，每立方1500元，沉砂池5个，每个2000元，合计投资40万元。                                                2.在紫泉社区宝树村小组发展黄精种植50亩，产业发展道路、基础设施扩建道路硬化长1200米，宽2米，每平方米120元，支砌堡坎1200立方米，每立方280元，合计投资60万元。 </t>
        </is>
      </c>
      <c r="J96" s="598">
        <f>SUM(K96:M96)</f>
        <v/>
      </c>
      <c r="K96" s="598" t="n">
        <v>100</v>
      </c>
      <c r="L96" s="598" t="n"/>
      <c r="M96" s="598" t="n"/>
      <c r="N96" s="11" t="inlineStr">
        <is>
          <t>该项目以中安街道紫泉社区宜居宜业和乡村建设项目为依据，通过污水管网改造，改善村内污水横流现象和卫生环境，减轻生态环境污染，改善人民群众的居住环境，提升了村内环境质量，道路硬化，改善乡村道路条件，方便村民出行，减少道路尘土飞扬和泥泞不堪，提高村民生活品质。促进物资运输，提高运输效率，方便农业机械和货车进出，为吸引游客发展农家乐、民宿创造条件。                              种植黄精促进产业发展，预计将带动宝树村居民小组40户160人脱贫人口及三类监测对象实现家门口就业，壮大村集体收入。</t>
        </is>
      </c>
      <c r="O96" s="11" t="inlineStr">
        <is>
          <t>带动务工就业</t>
        </is>
      </c>
      <c r="P96" s="9" t="inlineStr">
        <is>
          <t>802人</t>
        </is>
      </c>
      <c r="Q96" s="9" t="inlineStr">
        <is>
          <t>否</t>
        </is>
      </c>
      <c r="R96" s="9" t="inlineStr">
        <is>
          <t>否</t>
        </is>
      </c>
      <c r="S96" s="9" t="inlineStr">
        <is>
          <t>否</t>
        </is>
      </c>
      <c r="T96" s="9" t="inlineStr">
        <is>
          <t>富源县民族宗教事务局</t>
        </is>
      </c>
      <c r="U96" s="9" t="inlineStr">
        <is>
          <t>富源县中安街道办事处</t>
        </is>
      </c>
      <c r="V96" s="9" t="inlineStr">
        <is>
          <t>是</t>
        </is>
      </c>
      <c r="W96" s="9" t="n">
        <v>2026.1</v>
      </c>
      <c r="X96" s="9" t="n">
        <v>2026.12</v>
      </c>
      <c r="Y96" s="8" t="inlineStr">
        <is>
          <t>少数民族发展</t>
        </is>
      </c>
    </row>
    <row r="97" ht="312" customHeight="1" s="1">
      <c r="A97" s="20" t="n">
        <v>44</v>
      </c>
      <c r="B97" s="11" t="inlineStr">
        <is>
          <t>乡村建设行动</t>
        </is>
      </c>
      <c r="C97" s="11" t="inlineStr">
        <is>
          <t>人居环境整治</t>
        </is>
      </c>
      <c r="D97" s="11" t="inlineStr">
        <is>
          <t>村容村貌提升</t>
        </is>
      </c>
      <c r="E97" s="11" t="inlineStr">
        <is>
          <t>富源县中安街道太和社区民族团结进步示范社区</t>
        </is>
      </c>
      <c r="F97" s="11" t="inlineStr">
        <is>
          <t>中安街道</t>
        </is>
      </c>
      <c r="G97" s="11" t="inlineStr">
        <is>
          <t>太和社区</t>
        </is>
      </c>
      <c r="H97" s="9" t="inlineStr">
        <is>
          <t>新建</t>
        </is>
      </c>
      <c r="I97" s="11" t="inlineStr">
        <is>
          <t>太和社区社区民族团结进步示范社区项目，主要实施生活污水治理，具体内容如下：                                        1.开挖：人工开挖长1200米、深0.7米、宽0.6米管道沟渠，70元/米，1200米共需资金8.4万元；                                 2.渣土外运：人工清理外运沟渠开挖渣土及路面渣土900立方米，44元每立方米，需资金3.96万元；
3.波纹管安装：安装800米（雨污管）300波纹管，50元每米，需资金4万元；                                                  4.砂石回填：回填砂石1200米，33元每米，需投资3.96万元；
5.混凝土路面恢复：路面平整硬化15厘米厚路面600平方米，85元每平方米，需资金5.1万元；
6.检查井共16个成品，材料人工费300元/个需 0.48万元；
7.住户户外污水管接入主管需每户林料人工费400元，涉及住户 65户，共计 2.6 万元；
8.路面开挖造成住户地下给水管损坏断裂恢复估计需要1万元;
9.住户踏步开挖损坏恢复预估需要0.5万元。</t>
        </is>
      </c>
      <c r="J97" s="598">
        <f>SUM(K97:M97)</f>
        <v/>
      </c>
      <c r="K97" s="598" t="n"/>
      <c r="L97" s="598" t="n">
        <v>30</v>
      </c>
      <c r="M97" s="598" t="n"/>
      <c r="N97" s="11" t="inlineStr">
        <is>
          <t>该项目实施后，污水得到有效治理，人居环境明显提升，受益1600户4800余人。</t>
        </is>
      </c>
      <c r="O97" s="11" t="inlineStr">
        <is>
          <t>带动务工就业</t>
        </is>
      </c>
      <c r="P97" s="9" t="n">
        <v>130</v>
      </c>
      <c r="Q97" s="9" t="inlineStr">
        <is>
          <t>否</t>
        </is>
      </c>
      <c r="R97" s="9" t="inlineStr">
        <is>
          <t>否</t>
        </is>
      </c>
      <c r="S97" s="9" t="inlineStr">
        <is>
          <t>否</t>
        </is>
      </c>
      <c r="T97" s="9" t="inlineStr">
        <is>
          <t>富源县民族宗教事务局</t>
        </is>
      </c>
      <c r="U97" s="9" t="inlineStr">
        <is>
          <t>富源县中安街道办事处</t>
        </is>
      </c>
      <c r="V97" s="9" t="inlineStr">
        <is>
          <t>是</t>
        </is>
      </c>
      <c r="W97" s="9" t="n">
        <v>2026.1</v>
      </c>
      <c r="X97" s="9" t="n">
        <v>2026.12</v>
      </c>
      <c r="Y97" s="8" t="inlineStr">
        <is>
          <t>少数民族发展</t>
        </is>
      </c>
    </row>
    <row r="98" ht="132" customHeight="1" s="1">
      <c r="A98" s="20" t="n">
        <v>45</v>
      </c>
      <c r="B98" s="11" t="inlineStr">
        <is>
          <t>乡村建设行动</t>
        </is>
      </c>
      <c r="C98" s="11" t="inlineStr">
        <is>
          <t>人居环境整治</t>
        </is>
      </c>
      <c r="D98" s="11" t="inlineStr">
        <is>
          <t>村容村貌提升</t>
        </is>
      </c>
      <c r="E98" s="11" t="inlineStr">
        <is>
          <t>大河镇格宗村委会格宗村民小组民族团结进步示范村</t>
        </is>
      </c>
      <c r="F98" s="11" t="inlineStr">
        <is>
          <t>大河镇</t>
        </is>
      </c>
      <c r="G98" s="11" t="inlineStr">
        <is>
          <t>格宗村</t>
        </is>
      </c>
      <c r="H98" s="9" t="inlineStr">
        <is>
          <t>新建</t>
        </is>
      </c>
      <c r="I98" s="11" t="inlineStr">
        <is>
          <t xml:space="preserve">在格宗村格宗村民村小组实施污水治理项目，其中：
污水管网1500米，单价350元每米（含开挖、浇灌及恢复），新建2个30立方米三格式污水集中处理池，每立方1500元，沉砂池5个，每个1000元，合计投资40万元。          </t>
        </is>
      </c>
      <c r="J98" s="598">
        <f>SUM(K98:M98)</f>
        <v/>
      </c>
      <c r="K98" s="598" t="n">
        <v>40</v>
      </c>
      <c r="L98" s="598" t="n"/>
      <c r="M98" s="598" t="n"/>
      <c r="N98" s="11" t="inlineStr">
        <is>
          <t xml:space="preserve">该项目以格宗村民族团结示范村建设项目为依据，围绕“宜居乡村”和“美丽乡村”建设要求，通过建设污水收集管网，解决生活污水直排、乱排问题，改善村容村貌和人居环境。有效削减污染物排放，保护村庄及周边水体生态，保障村民身体健康，提升村民幸福感与获得感，为本村的全面振兴奠定坚实的生态基础，建成后受益156户535人。
</t>
        </is>
      </c>
      <c r="O98" s="11" t="inlineStr">
        <is>
          <t>带动务工就业</t>
        </is>
      </c>
      <c r="P98" s="9" t="n">
        <v>535</v>
      </c>
      <c r="Q98" s="9" t="inlineStr">
        <is>
          <t>否</t>
        </is>
      </c>
      <c r="R98" s="9" t="inlineStr">
        <is>
          <t>否</t>
        </is>
      </c>
      <c r="S98" s="9" t="inlineStr">
        <is>
          <t>否</t>
        </is>
      </c>
      <c r="T98" s="9" t="inlineStr">
        <is>
          <t>富源县民族宗教事务局</t>
        </is>
      </c>
      <c r="U98" s="9" t="inlineStr">
        <is>
          <t>富源县大河镇人民政府</t>
        </is>
      </c>
      <c r="V98" s="9" t="inlineStr">
        <is>
          <t>是</t>
        </is>
      </c>
      <c r="W98" s="9" t="n">
        <v>2026.1</v>
      </c>
      <c r="X98" s="9" t="n">
        <v>2026.12</v>
      </c>
      <c r="Y98" s="8" t="inlineStr">
        <is>
          <t>少数民族发展</t>
        </is>
      </c>
    </row>
    <row r="99" ht="48" customHeight="1" s="1">
      <c r="A99" s="20" t="n">
        <v>46</v>
      </c>
      <c r="B99" s="11" t="inlineStr">
        <is>
          <t>乡村建设行动</t>
        </is>
      </c>
      <c r="C99" s="11" t="inlineStr">
        <is>
          <t>基础设施建设</t>
        </is>
      </c>
      <c r="D99" s="11" t="inlineStr">
        <is>
          <t>其他</t>
        </is>
      </c>
      <c r="E99" s="11" t="inlineStr">
        <is>
          <t>马强小组示范村基础设施建设项目</t>
        </is>
      </c>
      <c r="F99" s="11" t="inlineStr">
        <is>
          <t>竹园镇</t>
        </is>
      </c>
      <c r="G99" s="11" t="inlineStr">
        <is>
          <t>新街村委会马强村</t>
        </is>
      </c>
      <c r="H99" s="9" t="inlineStr">
        <is>
          <t>新建</t>
        </is>
      </c>
      <c r="I99" s="11" t="inlineStr">
        <is>
          <t>基础设施建设投资40万元，建设内容为改造村民活动中心房屋150平方、硬化活动中心地板300平方、硬化村内道路2000平方。</t>
        </is>
      </c>
      <c r="J99" s="598">
        <f>SUM(K99:M99)</f>
        <v/>
      </c>
      <c r="K99" s="598" t="n">
        <v>40</v>
      </c>
      <c r="L99" s="598" t="n"/>
      <c r="M99" s="598" t="n"/>
      <c r="N99" s="11" t="inlineStr">
        <is>
          <t>提升村庄基础设施水平，改善提升村容村貌</t>
        </is>
      </c>
      <c r="O99" s="11" t="inlineStr">
        <is>
          <t>带动务工就业</t>
        </is>
      </c>
      <c r="P99" s="9" t="n">
        <v>374</v>
      </c>
      <c r="Q99" s="9" t="inlineStr">
        <is>
          <t>否</t>
        </is>
      </c>
      <c r="R99" s="9" t="inlineStr">
        <is>
          <t>否</t>
        </is>
      </c>
      <c r="S99" s="9" t="inlineStr">
        <is>
          <t>否</t>
        </is>
      </c>
      <c r="T99" s="9" t="inlineStr">
        <is>
          <t>富源县民族宗教事务局</t>
        </is>
      </c>
      <c r="U99" s="9" t="inlineStr">
        <is>
          <t>竹园镇人民政府</t>
        </is>
      </c>
      <c r="V99" s="9" t="inlineStr">
        <is>
          <t>是</t>
        </is>
      </c>
      <c r="W99" s="9" t="n">
        <v>2026.1</v>
      </c>
      <c r="X99" s="9" t="n">
        <v>2026.12</v>
      </c>
      <c r="Y99" s="8" t="inlineStr">
        <is>
          <t>少数民族发展</t>
        </is>
      </c>
    </row>
    <row r="100">
      <c r="A100" s="8" t="inlineStr">
        <is>
          <t>四、易地搬迁后扶项目小计</t>
        </is>
      </c>
      <c r="B100" s="7" t="n"/>
      <c r="C100" s="7" t="n"/>
      <c r="D100" s="7" t="n"/>
      <c r="E100" s="7" t="n"/>
      <c r="F100" s="7" t="n"/>
      <c r="G100" s="7" t="n"/>
      <c r="H100" s="7" t="n"/>
      <c r="I100" s="22" t="n"/>
      <c r="J100" s="598">
        <f>SUM(K100:M100)</f>
        <v/>
      </c>
      <c r="K100" s="674">
        <f>SUM(K101:K102)</f>
        <v/>
      </c>
      <c r="L100" s="674" t="n"/>
      <c r="M100" s="674" t="n"/>
      <c r="N100" s="8" t="n"/>
      <c r="O100" s="7" t="n"/>
      <c r="P100" s="7" t="n"/>
      <c r="Q100" s="7" t="n"/>
      <c r="R100" s="7" t="n"/>
      <c r="S100" s="7" t="n"/>
      <c r="T100" s="7" t="n"/>
      <c r="U100" s="7" t="n"/>
      <c r="V100" s="7" t="n"/>
      <c r="W100" s="7" t="n"/>
      <c r="X100" s="7" t="n"/>
      <c r="Y100" s="22" t="n"/>
    </row>
    <row r="101" ht="96" customHeight="1" s="1">
      <c r="A101" s="9" t="n">
        <v>1</v>
      </c>
      <c r="B101" s="72" t="inlineStr">
        <is>
          <t>易地搬迁后扶</t>
        </is>
      </c>
      <c r="C101" s="11" t="inlineStr">
        <is>
          <t>易地搬迁后扶</t>
        </is>
      </c>
      <c r="D101" s="11" t="inlineStr">
        <is>
          <t>搬迁小区综合服务设施建设</t>
        </is>
      </c>
      <c r="E101" s="72" t="inlineStr">
        <is>
          <t>大河镇脑上社区党恩佳园污水管网改造项目</t>
        </is>
      </c>
      <c r="F101" s="72" t="inlineStr">
        <is>
          <t>大河镇</t>
        </is>
      </c>
      <c r="G101" s="72" t="inlineStr">
        <is>
          <t>脑上社区</t>
        </is>
      </c>
      <c r="H101" s="72" t="inlineStr">
        <is>
          <t>新建</t>
        </is>
      </c>
      <c r="I101" s="11" t="inlineStr">
        <is>
          <t>计划投资17万元，实施脑上社区党恩佳园污水管网改造项目，建设内容：更换3、4、5、6、7幢前后污水管道（路面切缝610米、混凝土破除30.5立方米、沟槽开挖及外运549立方米、沟底垫层36.6立方米、直径200管道及安装610米、混凝土包封管道59立方米、路面混凝土恢复34立方米）。</t>
        </is>
      </c>
      <c r="J101" s="598">
        <f>SUM(K101:M101)</f>
        <v/>
      </c>
      <c r="K101" s="707" t="n">
        <v>17</v>
      </c>
      <c r="L101" s="707" t="n"/>
      <c r="M101" s="707" t="n"/>
      <c r="N101" s="11" t="inlineStr">
        <is>
          <t>通过对大河镇脑上社区党恩佳园实施污水管网改造、绿化带修复等，全面提升群众幸福感、获得感，满意度，并带动务工收入增长，增加村民收入。项目建成后受益脱贫户和三类监测对象165户743人。</t>
        </is>
      </c>
      <c r="O101" s="9" t="inlineStr">
        <is>
          <t>带动务工就业</t>
        </is>
      </c>
      <c r="P101" s="708" t="n">
        <v>743</v>
      </c>
      <c r="Q101" s="72" t="inlineStr">
        <is>
          <t>否</t>
        </is>
      </c>
      <c r="R101" s="72" t="inlineStr">
        <is>
          <t>否</t>
        </is>
      </c>
      <c r="S101" s="72" t="inlineStr">
        <is>
          <t>否</t>
        </is>
      </c>
      <c r="T101" s="72" t="inlineStr">
        <is>
          <t>富源县发改局</t>
        </is>
      </c>
      <c r="U101" s="72" t="inlineStr">
        <is>
          <t>大河镇人民政府</t>
        </is>
      </c>
      <c r="V101" s="72" t="inlineStr">
        <is>
          <t>是</t>
        </is>
      </c>
      <c r="W101" s="9" t="n">
        <v>2026.01</v>
      </c>
      <c r="X101" s="9" t="n">
        <v>2026.12</v>
      </c>
      <c r="Y101" s="15" t="n"/>
    </row>
    <row r="102" ht="108" customHeight="1" s="1">
      <c r="A102" s="9" t="n">
        <v>2</v>
      </c>
      <c r="B102" s="11" t="inlineStr">
        <is>
          <t>易地搬迁后扶</t>
        </is>
      </c>
      <c r="C102" s="11" t="inlineStr">
        <is>
          <t>易地搬迁后扶</t>
        </is>
      </c>
      <c r="D102" s="11" t="inlineStr">
        <is>
          <t>搬迁小区综合服务设施建设</t>
        </is>
      </c>
      <c r="E102" s="11" t="inlineStr">
        <is>
          <t>竹园镇搬迁点基础设施补短板工程</t>
        </is>
      </c>
      <c r="F102" s="11" t="inlineStr">
        <is>
          <t>竹园镇</t>
        </is>
      </c>
      <c r="G102" s="11" t="inlineStr">
        <is>
          <t>竹园居委会</t>
        </is>
      </c>
      <c r="H102" s="9" t="inlineStr">
        <is>
          <t>新建</t>
        </is>
      </c>
      <c r="I102" s="11" t="inlineStr">
        <is>
          <t xml:space="preserve">1、安装400＃管子1200米，投资57.6万元，
2、建设化粪池4个60立方米，投资4.8万元。
3、人行道修缮建设400平方米，投资11.2万元。
4、新建人行道400平方米，投资11.2万元。
</t>
        </is>
      </c>
      <c r="J102" s="598">
        <f>SUM(K102:M102)</f>
        <v/>
      </c>
      <c r="K102" s="598" t="n">
        <v>84.8</v>
      </c>
      <c r="L102" s="598" t="n"/>
      <c r="M102" s="598" t="n"/>
      <c r="N102" s="11" t="inlineStr">
        <is>
          <t>通过项目建设，完善搬迁点居民的生产生活基础设施，让搬迁点居民能够安居乐业，同时，将为集镇发展提供有力支撑点，助力乡村振兴。</t>
        </is>
      </c>
      <c r="O102" s="11" t="inlineStr">
        <is>
          <t>务工</t>
        </is>
      </c>
      <c r="P102" s="591" t="n">
        <v>103</v>
      </c>
      <c r="Q102" s="9" t="inlineStr">
        <is>
          <t>否</t>
        </is>
      </c>
      <c r="R102" s="9" t="inlineStr">
        <is>
          <t>是</t>
        </is>
      </c>
      <c r="S102" s="9" t="inlineStr">
        <is>
          <t>否</t>
        </is>
      </c>
      <c r="T102" s="72" t="inlineStr">
        <is>
          <t>富源县发改局</t>
        </is>
      </c>
      <c r="U102" s="9" t="inlineStr">
        <is>
          <t>竹园镇人民政府</t>
        </is>
      </c>
      <c r="V102" s="9" t="inlineStr">
        <is>
          <t>是</t>
        </is>
      </c>
      <c r="W102" s="9" t="n">
        <v>2026.1</v>
      </c>
      <c r="X102" s="9" t="n">
        <v>2026.12</v>
      </c>
      <c r="Y102" s="9" t="n"/>
    </row>
    <row r="103">
      <c r="A103" s="8" t="inlineStr">
        <is>
          <t>五、巩固三保障成果项目小计</t>
        </is>
      </c>
      <c r="B103" s="7" t="n"/>
      <c r="C103" s="7" t="n"/>
      <c r="D103" s="7" t="n"/>
      <c r="E103" s="7" t="n"/>
      <c r="F103" s="7" t="n"/>
      <c r="G103" s="7" t="n"/>
      <c r="H103" s="7" t="n"/>
      <c r="I103" s="22" t="n"/>
      <c r="J103" s="598">
        <f>SUM(K103:M103)</f>
        <v/>
      </c>
      <c r="K103" s="674" t="n">
        <v>1200</v>
      </c>
      <c r="L103" s="674" t="n"/>
      <c r="M103" s="674" t="n"/>
      <c r="N103" s="8" t="n"/>
      <c r="O103" s="7" t="n"/>
      <c r="P103" s="7" t="n"/>
      <c r="Q103" s="7" t="n"/>
      <c r="R103" s="7" t="n"/>
      <c r="S103" s="7" t="n"/>
      <c r="T103" s="7" t="n"/>
      <c r="U103" s="7" t="n"/>
      <c r="V103" s="7" t="n"/>
      <c r="W103" s="7" t="n"/>
      <c r="X103" s="7" t="n"/>
      <c r="Y103" s="22" t="n"/>
    </row>
    <row r="104" ht="72" customHeight="1" s="1">
      <c r="A104" s="9" t="n">
        <v>1</v>
      </c>
      <c r="B104" s="9" t="inlineStr">
        <is>
          <t>巩固三保障成果</t>
        </is>
      </c>
      <c r="C104" s="9" t="inlineStr">
        <is>
          <t>教育</t>
        </is>
      </c>
      <c r="D104" s="9" t="inlineStr">
        <is>
          <t>享受“雨露计划”职业教育补助</t>
        </is>
      </c>
      <c r="E104" s="9" t="inlineStr">
        <is>
          <t>雨露计划补助</t>
        </is>
      </c>
      <c r="F104" s="11" t="inlineStr">
        <is>
          <t>各乡镇（街道）</t>
        </is>
      </c>
      <c r="G104" s="11" t="inlineStr">
        <is>
          <t>各村（社区）</t>
        </is>
      </c>
      <c r="H104" s="9" t="inlineStr">
        <is>
          <t>新建</t>
        </is>
      </c>
      <c r="I104" s="9" t="inlineStr">
        <is>
          <t>根据全镇脱贫人口和监测对象户家庭中子女接受中等职业教育（含普通中专、成人中专、职业高中、技工院校）、高等职业教育程度，按3000元、4000元、5000元每学年补助标准，对在校学生进行补助。</t>
        </is>
      </c>
      <c r="J104" s="598">
        <f>SUM(K104:M104)</f>
        <v/>
      </c>
      <c r="K104" s="709" t="n">
        <v>1200</v>
      </c>
      <c r="L104" s="598" t="n"/>
      <c r="M104" s="598" t="n"/>
      <c r="N104" s="11" t="inlineStr">
        <is>
          <t>帮助脱贫人口和监测对象人口新成长劳动力按时完成学业，促进脱贫人口实现技能型稳定就业创业增收。</t>
        </is>
      </c>
      <c r="O104" s="11" t="inlineStr">
        <is>
          <t>带动务工就业</t>
        </is>
      </c>
      <c r="P104" s="591" t="n">
        <v>3750</v>
      </c>
      <c r="Q104" s="9" t="inlineStr">
        <is>
          <t>是</t>
        </is>
      </c>
      <c r="R104" s="9" t="inlineStr">
        <is>
          <t>否</t>
        </is>
      </c>
      <c r="S104" s="9" t="inlineStr">
        <is>
          <t>否</t>
        </is>
      </c>
      <c r="T104" s="72" t="inlineStr">
        <is>
          <t>富源县农业农村局</t>
        </is>
      </c>
      <c r="U104" s="11" t="inlineStr">
        <is>
          <t>各乡镇（街道）</t>
        </is>
      </c>
      <c r="V104" s="9" t="inlineStr">
        <is>
          <t>是</t>
        </is>
      </c>
      <c r="W104" s="9" t="n">
        <v>2026.1</v>
      </c>
      <c r="X104" s="9" t="n">
        <v>2026.12</v>
      </c>
      <c r="Y104" s="11" t="n"/>
    </row>
    <row r="105">
      <c r="A105" s="8" t="inlineStr">
        <is>
          <t>六、乡村治理和精神文明建设项目小计</t>
        </is>
      </c>
      <c r="B105" s="7" t="n"/>
      <c r="C105" s="7" t="n"/>
      <c r="D105" s="7" t="n"/>
      <c r="E105" s="7" t="n"/>
      <c r="F105" s="7" t="n"/>
      <c r="G105" s="7" t="n"/>
      <c r="H105" s="7" t="n"/>
      <c r="I105" s="22" t="n"/>
      <c r="J105" s="598">
        <f>SUM(K105:M105)</f>
        <v/>
      </c>
      <c r="K105" s="674" t="n"/>
      <c r="L105" s="674" t="n"/>
      <c r="M105" s="674" t="n"/>
      <c r="N105" s="8" t="n"/>
      <c r="O105" s="7" t="n"/>
      <c r="P105" s="7" t="n"/>
      <c r="Q105" s="7" t="n"/>
      <c r="R105" s="7" t="n"/>
      <c r="S105" s="7" t="n"/>
      <c r="T105" s="7" t="n"/>
      <c r="U105" s="7" t="n"/>
      <c r="V105" s="7" t="n"/>
      <c r="W105" s="7" t="n"/>
      <c r="X105" s="7" t="n"/>
      <c r="Y105" s="22" t="n"/>
    </row>
    <row r="106">
      <c r="A106" s="9" t="n">
        <v>13</v>
      </c>
      <c r="B106" s="11" t="n"/>
      <c r="C106" s="11" t="n"/>
      <c r="D106" s="11" t="n"/>
      <c r="E106" s="11" t="n"/>
      <c r="F106" s="11" t="n"/>
      <c r="G106" s="11" t="n"/>
      <c r="H106" s="9" t="n"/>
      <c r="I106" s="11" t="n"/>
      <c r="J106" s="598">
        <f>SUM(K106:M106)</f>
        <v/>
      </c>
      <c r="K106" s="598" t="n"/>
      <c r="L106" s="598" t="n"/>
      <c r="M106" s="598" t="n"/>
      <c r="N106" s="11" t="n"/>
      <c r="O106" s="11" t="n"/>
      <c r="P106" s="11" t="n"/>
      <c r="Q106" s="11" t="n"/>
      <c r="R106" s="11" t="n"/>
      <c r="S106" s="11" t="n"/>
      <c r="T106" s="11" t="n"/>
      <c r="U106" s="11" t="n"/>
      <c r="V106" s="11" t="n"/>
      <c r="W106" s="11" t="n"/>
      <c r="X106" s="11" t="n"/>
      <c r="Y106" s="11" t="n"/>
    </row>
    <row r="107">
      <c r="A107" s="9" t="n">
        <v>14</v>
      </c>
      <c r="B107" s="11" t="n"/>
      <c r="C107" s="11" t="n"/>
      <c r="D107" s="11" t="n"/>
      <c r="E107" s="11" t="n"/>
      <c r="F107" s="11" t="n"/>
      <c r="G107" s="11" t="n"/>
      <c r="H107" s="9" t="n"/>
      <c r="I107" s="11" t="n"/>
      <c r="J107" s="598">
        <f>SUM(K107:M107)</f>
        <v/>
      </c>
      <c r="K107" s="598" t="n"/>
      <c r="L107" s="598" t="n"/>
      <c r="M107" s="598" t="n"/>
      <c r="N107" s="11" t="n"/>
      <c r="O107" s="11" t="n"/>
      <c r="P107" s="11" t="n"/>
      <c r="Q107" s="11" t="n"/>
      <c r="R107" s="11" t="n"/>
      <c r="S107" s="11" t="n"/>
      <c r="T107" s="11" t="n"/>
      <c r="U107" s="11" t="n"/>
      <c r="V107" s="11" t="n"/>
      <c r="W107" s="11" t="n"/>
      <c r="X107" s="11" t="n"/>
      <c r="Y107" s="11" t="n"/>
    </row>
    <row r="108">
      <c r="A108" s="8" t="inlineStr">
        <is>
          <t>七、项目管理费小计</t>
        </is>
      </c>
      <c r="B108" s="7" t="n"/>
      <c r="C108" s="7" t="n"/>
      <c r="D108" s="7" t="n"/>
      <c r="E108" s="7" t="n"/>
      <c r="F108" s="7" t="n"/>
      <c r="G108" s="7" t="n"/>
      <c r="H108" s="7" t="n"/>
      <c r="I108" s="22" t="n"/>
      <c r="J108" s="598">
        <f>SUM(K108:M108)</f>
        <v/>
      </c>
      <c r="K108" s="674" t="n">
        <v>200</v>
      </c>
      <c r="L108" s="674" t="n"/>
      <c r="M108" s="674" t="n"/>
      <c r="N108" s="8" t="n"/>
      <c r="O108" s="7" t="n"/>
      <c r="P108" s="7" t="n"/>
      <c r="Q108" s="7" t="n"/>
      <c r="R108" s="7" t="n"/>
      <c r="S108" s="7" t="n"/>
      <c r="T108" s="7" t="n"/>
      <c r="U108" s="7" t="n"/>
      <c r="V108" s="7" t="n"/>
      <c r="W108" s="7" t="n"/>
      <c r="X108" s="7" t="n"/>
      <c r="Y108" s="22" t="n"/>
    </row>
    <row r="109" ht="36" customHeight="1" s="1">
      <c r="A109" s="9" t="n">
        <v>1</v>
      </c>
      <c r="B109" s="594" t="inlineStr">
        <is>
          <t>项目管理费</t>
        </is>
      </c>
      <c r="C109" s="594" t="inlineStr">
        <is>
          <t>项目管理费</t>
        </is>
      </c>
      <c r="D109" s="594" t="inlineStr">
        <is>
          <t>项目管理费</t>
        </is>
      </c>
      <c r="E109" s="594" t="inlineStr">
        <is>
          <t>2026年项目管理费</t>
        </is>
      </c>
      <c r="F109" s="675" t="inlineStr">
        <is>
          <t>各乡镇（街道）</t>
        </is>
      </c>
      <c r="G109" s="9" t="n"/>
      <c r="H109" s="675" t="inlineStr">
        <is>
          <t>新建</t>
        </is>
      </c>
      <c r="I109" s="83" t="inlineStr">
        <is>
          <t>2026年项目管理费主要用于项目绩效评价、项目设计、招投标、监理等费用。</t>
        </is>
      </c>
      <c r="J109" s="598">
        <f>SUM(K109:M109)</f>
        <v/>
      </c>
      <c r="K109" s="598" t="n">
        <v>200</v>
      </c>
      <c r="L109" s="598" t="n"/>
      <c r="M109" s="598" t="n"/>
      <c r="N109" s="89" t="inlineStr">
        <is>
          <t>开展2026年财政衔接资金项目进行绩效评价工作，规范项目设计、可研、招投标等前期工作。</t>
        </is>
      </c>
      <c r="O109" s="26" t="n"/>
      <c r="P109" s="9" t="n"/>
      <c r="Q109" s="9" t="inlineStr">
        <is>
          <t>否</t>
        </is>
      </c>
      <c r="R109" s="9" t="inlineStr">
        <is>
          <t>否</t>
        </is>
      </c>
      <c r="S109" s="11" t="inlineStr">
        <is>
          <t>否</t>
        </is>
      </c>
      <c r="T109" s="11" t="inlineStr">
        <is>
          <t>富源县农业农村局</t>
        </is>
      </c>
      <c r="U109" s="11" t="inlineStr">
        <is>
          <t>富源县农业农村局</t>
        </is>
      </c>
      <c r="V109" s="9" t="inlineStr">
        <is>
          <t>是</t>
        </is>
      </c>
      <c r="W109" s="9" t="n">
        <v>2026.1</v>
      </c>
      <c r="X109" s="9" t="n">
        <v>2026.12</v>
      </c>
      <c r="Y109" s="9" t="n"/>
    </row>
    <row r="110">
      <c r="A110" s="8" t="inlineStr">
        <is>
          <t>八、其他项目小计</t>
        </is>
      </c>
      <c r="B110" s="7" t="n"/>
      <c r="C110" s="7" t="n"/>
      <c r="D110" s="7" t="n"/>
      <c r="E110" s="7" t="n"/>
      <c r="F110" s="7" t="n"/>
      <c r="G110" s="7" t="n"/>
      <c r="H110" s="7" t="n"/>
      <c r="I110" s="22" t="n"/>
      <c r="J110" s="598">
        <f>SUM(K110:M110)</f>
        <v/>
      </c>
      <c r="K110" s="674" t="n"/>
      <c r="L110" s="674" t="n"/>
      <c r="M110" s="674" t="n"/>
      <c r="N110" s="8" t="n"/>
      <c r="O110" s="7" t="n"/>
      <c r="P110" s="7" t="n"/>
      <c r="Q110" s="7" t="n"/>
      <c r="R110" s="7" t="n"/>
      <c r="S110" s="7" t="n"/>
      <c r="T110" s="7" t="n"/>
      <c r="U110" s="7" t="n"/>
      <c r="V110" s="7" t="n"/>
      <c r="W110" s="7" t="n"/>
      <c r="X110" s="7" t="n"/>
      <c r="Y110" s="22" t="n"/>
    </row>
    <row r="111">
      <c r="A111" s="9" t="n">
        <v>17</v>
      </c>
      <c r="B111" s="11" t="n"/>
      <c r="C111" s="11" t="n"/>
      <c r="D111" s="11" t="n"/>
      <c r="E111" s="11" t="n"/>
      <c r="F111" s="11" t="n"/>
      <c r="G111" s="11" t="n"/>
      <c r="H111" s="9" t="n"/>
      <c r="I111" s="11" t="n"/>
      <c r="J111" s="598">
        <f>SUM(K111:M111)</f>
        <v/>
      </c>
      <c r="K111" s="598" t="n"/>
      <c r="L111" s="598" t="n"/>
      <c r="M111" s="598" t="n"/>
      <c r="N111" s="11" t="n"/>
      <c r="O111" s="11" t="n"/>
      <c r="P111" s="11" t="n"/>
      <c r="Q111" s="11" t="n"/>
      <c r="R111" s="11" t="n"/>
      <c r="S111" s="11" t="n"/>
      <c r="T111" s="11" t="n"/>
      <c r="U111" s="11" t="n"/>
      <c r="V111" s="11" t="n"/>
      <c r="W111" s="11" t="n"/>
      <c r="X111" s="11" t="n"/>
      <c r="Y111" s="11" t="n"/>
    </row>
    <row r="112">
      <c r="A112" s="9" t="n"/>
      <c r="B112" s="11" t="n"/>
      <c r="C112" s="11" t="n"/>
      <c r="D112" s="11" t="n"/>
      <c r="E112" s="11" t="n"/>
      <c r="F112" s="11" t="n"/>
      <c r="G112" s="11" t="n"/>
      <c r="H112" s="9" t="n"/>
      <c r="I112" s="11" t="n"/>
      <c r="J112" s="598">
        <f>SUM(K112:M112)</f>
        <v/>
      </c>
      <c r="K112" s="598" t="n"/>
      <c r="L112" s="598" t="n"/>
      <c r="M112" s="598" t="n"/>
      <c r="N112" s="11" t="n"/>
      <c r="O112" s="11" t="n"/>
      <c r="P112" s="11" t="n"/>
      <c r="Q112" s="11" t="n"/>
      <c r="R112" s="11" t="n"/>
      <c r="S112" s="11" t="n"/>
      <c r="T112" s="11" t="n"/>
      <c r="U112" s="11" t="n"/>
      <c r="V112" s="11" t="n"/>
      <c r="W112" s="11" t="n"/>
      <c r="X112" s="11" t="n"/>
      <c r="Y112" s="11" t="n"/>
    </row>
  </sheetData>
  <mergeCells count="44">
    <mergeCell ref="N105:Y105"/>
    <mergeCell ref="A2:A4"/>
    <mergeCell ref="T2:T4"/>
    <mergeCell ref="A108:I108"/>
    <mergeCell ref="C2:C4"/>
    <mergeCell ref="K3:L3"/>
    <mergeCell ref="F3:F4"/>
    <mergeCell ref="W2:W4"/>
    <mergeCell ref="O2:O4"/>
    <mergeCell ref="J2:M2"/>
    <mergeCell ref="A105:I105"/>
    <mergeCell ref="Q2:Q4"/>
    <mergeCell ref="A5:I5"/>
    <mergeCell ref="N103:Y103"/>
    <mergeCell ref="G3:G4"/>
    <mergeCell ref="M3:M4"/>
    <mergeCell ref="V2:V4"/>
    <mergeCell ref="R2:R4"/>
    <mergeCell ref="X2:X4"/>
    <mergeCell ref="A53:I53"/>
    <mergeCell ref="A100:I100"/>
    <mergeCell ref="I2:I4"/>
    <mergeCell ref="F2:G2"/>
    <mergeCell ref="U2:U4"/>
    <mergeCell ref="N6:Y6"/>
    <mergeCell ref="N49:Y49"/>
    <mergeCell ref="J3:J4"/>
    <mergeCell ref="B2:B4"/>
    <mergeCell ref="N108:Y108"/>
    <mergeCell ref="S2:S4"/>
    <mergeCell ref="D2:D4"/>
    <mergeCell ref="P2:P4"/>
    <mergeCell ref="N100:Y100"/>
    <mergeCell ref="A49:I49"/>
    <mergeCell ref="A103:I103"/>
    <mergeCell ref="N53:Y53"/>
    <mergeCell ref="N110:Y110"/>
    <mergeCell ref="H2:H4"/>
    <mergeCell ref="A110:I110"/>
    <mergeCell ref="N2:N4"/>
    <mergeCell ref="Y2:Y4"/>
    <mergeCell ref="A6:I6"/>
    <mergeCell ref="A1:U1"/>
    <mergeCell ref="E2:E4"/>
  </mergeCells>
  <dataValidations count="2">
    <dataValidation sqref="B7 B11 B14 C8:D8 C10:D10 C20 C27 C30:D30 C32 C36:D36 C50:D52 D11:D12 T51" showDropDown="0" showInputMessage="1" showErrorMessage="1" allowBlank="0" type="list">
      <formula1>INDIRECT(A7)</formula1>
    </dataValidation>
    <dataValidation sqref="B8 B23 B30 B32 B34 B36 B50:B52" showDropDown="0" showInputMessage="1" showErrorMessage="1" allowBlank="0" type="list">
      <formula1>首行</formula1>
    </dataValidation>
  </dataValidations>
  <pageMargins left="0.75" right="0.75" top="1" bottom="1" header="0.5" footer="0.5"/>
  <pageSetup orientation="portrait" paperSize="9"/>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kylin</dc:creator>
  <dcterms:created xmlns:dcterms="http://purl.org/dc/terms/" xmlns:xsi="http://www.w3.org/2001/XMLSchema-instance" xsi:type="dcterms:W3CDTF">2023-09-14T17:16:00Z</dcterms:created>
  <dcterms:modified xmlns:dcterms="http://purl.org/dc/terms/" xmlns:xsi="http://www.w3.org/2001/XMLSchema-instance" xsi:type="dcterms:W3CDTF">2026-07-20T03:35:02Z</dcterms:modified>
  <cp:lastModifiedBy>刘会然</cp:lastModifiedBy>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2052-12.8.2.1119</vt:lpwstr>
  </property>
  <property name="ICV" fmtid="{D5CDD505-2E9C-101B-9397-08002B2CF9AE}" pid="3">
    <vt:lpwstr xmlns:vt="http://schemas.openxmlformats.org/officeDocument/2006/docPropsVTypes">398064C5CE1A4D33920DBEDC5D356D7D_13</vt:lpwstr>
  </property>
  <property name="CalculationRule" fmtid="{D5CDD505-2E9C-101B-9397-08002B2CF9AE}" pid="4">
    <vt:i4 xmlns:vt="http://schemas.openxmlformats.org/officeDocument/2006/docPropsVTypes">0</vt:i4>
  </property>
</Properties>
</file>