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666" firstSheet="10" activeTab="12"/>
  </bookViews>
  <sheets>
    <sheet name="1.部门财务收支总体情况表" sheetId="1" r:id="rId1"/>
    <sheet name="2.部门收入总体情况表" sheetId="2" r:id="rId2"/>
    <sheet name="3.部门支出总体情况表" sheetId="3" r:id="rId3"/>
    <sheet name="4.部门财政拨款收支总体情况表" sheetId="4" r:id="rId4"/>
    <sheet name="5.部门一般公共预算本级财力安排支出情况表" sheetId="5" r:id="rId5"/>
    <sheet name="6.部门基本支出情况表" sheetId="6" r:id="rId6"/>
    <sheet name="7.部门政府性基金预算支出情况表" sheetId="7" r:id="rId7"/>
    <sheet name="8.财政拨款支出明细表（按经济科目分类）" sheetId="8" r:id="rId8"/>
    <sheet name="9.部门一般公共预算“三公”经费支出情况表" sheetId="9" r:id="rId9"/>
    <sheet name="10.市本级项目支出绩效目标表（本次下达）" sheetId="10" r:id="rId10"/>
    <sheet name="11.市本级项目支出绩效目标表（另文下达）" sheetId="11" r:id="rId11"/>
    <sheet name="12.市对下转移支付绩效目标表" sheetId="12" r:id="rId12"/>
    <sheet name="13.政府采购情况表" sheetId="13" r:id="rId13"/>
    <sheet name="Sheet1" sheetId="14" r:id="rId14"/>
    <sheet name="Sheet2" sheetId="15" r:id="rId15"/>
    <sheet name="Sheet3" sheetId="16" r:id="rId16"/>
  </sheets>
  <definedNames>
    <definedName name="_xlnm.Print_Titles" localSheetId="3">'4.部门财政拨款收支总体情况表'!$1:$6</definedName>
    <definedName name="_xlnm.Print_Titles" localSheetId="4">'5.部门一般公共预算本级财力安排支出情况表'!$1:$2</definedName>
    <definedName name="_xlnm.Print_Titles" localSheetId="5">'6.部门基本支出情况表'!$1:$7</definedName>
    <definedName name="_xlnm.Print_Titles" localSheetId="6">'7.部门政府性基金预算支出情况表'!$1:$1</definedName>
    <definedName name="_xlnm.Print_Titles" localSheetId="7">'8.财政拨款支出明细表（按经济科目分类）'!$1:$6</definedName>
  </definedNames>
  <calcPr calcId="144525"/>
</workbook>
</file>

<file path=xl/sharedStrings.xml><?xml version="1.0" encoding="utf-8"?>
<sst xmlns="http://schemas.openxmlformats.org/spreadsheetml/2006/main" count="1032" uniqueCount="449">
  <si>
    <r>
      <rPr>
        <sz val="20"/>
        <color rgb="FF000000"/>
        <rFont val="Microsoft Sans Serif"/>
        <charset val="1"/>
      </rPr>
      <t>1.</t>
    </r>
    <r>
      <rPr>
        <sz val="20"/>
        <color rgb="FF000000"/>
        <rFont val="宋体"/>
        <charset val="1"/>
      </rPr>
      <t>部门财务收支总体情况表</t>
    </r>
  </si>
  <si>
    <t>单位名称：曲靖市科学技术局</t>
  </si>
  <si>
    <t>单位:万元</t>
  </si>
  <si>
    <t>收        入</t>
  </si>
  <si>
    <t>支        出</t>
  </si>
  <si>
    <t>项      目</t>
  </si>
  <si>
    <t>预算数</t>
  </si>
  <si>
    <t>项目（按功能分类）</t>
  </si>
  <si>
    <t>一.一般公共预算财政拨款</t>
  </si>
  <si>
    <t xml:space="preserve">  一、一般公共服务支出</t>
  </si>
  <si>
    <t>二.政府性基金预算财政拨款</t>
  </si>
  <si>
    <t xml:space="preserve">  二、外交支出</t>
  </si>
  <si>
    <t>三.国有资本经营预算财政拨款</t>
  </si>
  <si>
    <t xml:space="preserve">  三、国防支出</t>
  </si>
  <si>
    <t>四.财政专户管理的教育收费</t>
  </si>
  <si>
    <t xml:space="preserve">  四、公共安全支出</t>
  </si>
  <si>
    <t>五.纳入财政专户管理的非税收入</t>
  </si>
  <si>
    <t xml:space="preserve">  五、教育支出</t>
  </si>
  <si>
    <t>六.事业收入</t>
  </si>
  <si>
    <t xml:space="preserve">  六、科学技术支出</t>
  </si>
  <si>
    <t>七.事业单位经营收入</t>
  </si>
  <si>
    <t xml:space="preserve">  七、文化旅游体育与传媒支出</t>
  </si>
  <si>
    <t>八.其他收入</t>
  </si>
  <si>
    <t xml:space="preserve">  八、社会保障和就业支出</t>
  </si>
  <si>
    <t>九.上年结转</t>
  </si>
  <si>
    <t xml:space="preserve">  九、社会保险基金支出</t>
  </si>
  <si>
    <t>十.存量资金</t>
  </si>
  <si>
    <t xml:space="preserve">  十、卫生健康支出</t>
  </si>
  <si>
    <t xml:space="preserve">  十一、节能环保支出</t>
  </si>
  <si>
    <t xml:space="preserve">  十二、城乡社区支出</t>
  </si>
  <si>
    <t xml:space="preserve">  十三、农林水支出</t>
  </si>
  <si>
    <t xml:space="preserve">  十四、交通运输支出</t>
  </si>
  <si>
    <t xml:space="preserve">  十五、资源勘探信息等支出</t>
  </si>
  <si>
    <t xml:space="preserve">  十六、商业服务业等支出</t>
  </si>
  <si>
    <t xml:space="preserve">  十七、金融支出</t>
  </si>
  <si>
    <t xml:space="preserve">  十八、援助其他地区支出</t>
  </si>
  <si>
    <t xml:space="preserve">  十九、自然资源海洋气象等支出</t>
  </si>
  <si>
    <t xml:space="preserve">  二十、住房保障支出</t>
  </si>
  <si>
    <t xml:space="preserve">  二十一、粮油物资储备支出</t>
  </si>
  <si>
    <t xml:space="preserve">  二十二、国有资本经营预算支出</t>
  </si>
  <si>
    <t xml:space="preserve">  二十三、灾害防治及应急管理支出</t>
  </si>
  <si>
    <t xml:space="preserve">  二十四、预备费</t>
  </si>
  <si>
    <t xml:space="preserve">  二十五、其他支出</t>
  </si>
  <si>
    <t xml:space="preserve">  二十六、转移性支出</t>
  </si>
  <si>
    <t xml:space="preserve">  二十七、债务还本支出</t>
  </si>
  <si>
    <t xml:space="preserve">  二十八、债务付息支出</t>
  </si>
  <si>
    <t xml:space="preserve">  二十九、债务发行费用支出</t>
  </si>
  <si>
    <t>收 入 总 计</t>
  </si>
  <si>
    <t>支 出 总 计</t>
  </si>
  <si>
    <r>
      <rPr>
        <sz val="20"/>
        <rFont val="Microsoft Sans Serif"/>
        <charset val="1"/>
      </rPr>
      <t>2.</t>
    </r>
    <r>
      <rPr>
        <sz val="20"/>
        <rFont val="宋体"/>
        <charset val="1"/>
      </rPr>
      <t>部门收入总体情况表</t>
    </r>
  </si>
  <si>
    <t>单位：万元</t>
  </si>
  <si>
    <t>2020年预算数</t>
  </si>
  <si>
    <r>
      <rPr>
        <sz val="20"/>
        <rFont val="Microsoft Sans Serif"/>
        <charset val="1"/>
      </rPr>
      <t>3.</t>
    </r>
    <r>
      <rPr>
        <sz val="20"/>
        <rFont val="宋体"/>
        <charset val="1"/>
      </rPr>
      <t>部门支出总体情况表</t>
    </r>
  </si>
  <si>
    <r>
      <rPr>
        <sz val="20"/>
        <color rgb="FF000000"/>
        <rFont val="Microsoft Sans Serif"/>
        <charset val="1"/>
      </rPr>
      <t>4.</t>
    </r>
    <r>
      <rPr>
        <sz val="20"/>
        <color rgb="FF000000"/>
        <rFont val="宋体"/>
        <charset val="1"/>
      </rPr>
      <t>部门财政拨款收支总体情况表</t>
    </r>
  </si>
  <si>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</si>
  <si>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</si>
  <si>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</si>
  <si>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</si>
  <si>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</si>
  <si>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</si>
  <si>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</si>
  <si>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5.国有资源（资产）有偿使用收入成本补偿</t>
  </si>
  <si>
    <t xml:space="preserve">  6.其他非税收入安排支出</t>
  </si>
  <si>
    <t>（二）政府性基金预算财政拨款</t>
  </si>
  <si>
    <t>（三）国有资本经营预算财政拨款</t>
  </si>
  <si>
    <t>（四）财政专户管理的教育收费</t>
  </si>
  <si>
    <t>（五）纳入财政专户管理的非税收入</t>
  </si>
  <si>
    <t>二.存量资金</t>
  </si>
  <si>
    <t xml:space="preserve"> 5.部门一般公共预算本级财力安排支出情况表</t>
  </si>
  <si>
    <t>功能科目编码</t>
  </si>
  <si>
    <t>单位名称（功能科目）</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</si>
  <si>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</si>
  <si>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</si>
  <si>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</si>
  <si>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</si>
  <si>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</si>
  <si>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</si>
  <si>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</si>
  <si>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</si>
  <si>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</si>
  <si>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</si>
  <si>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</si>
  <si>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</si>
  <si>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</si>
  <si>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</si>
  <si>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</si>
  <si>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</si>
  <si>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</si>
  <si>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</si>
  <si>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</si>
  <si>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</si>
  <si>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</si>
  <si>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</si>
  <si>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</si>
  <si>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</si>
  <si>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</si>
  <si>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</si>
  <si>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</si>
  <si>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</si>
  <si>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</si>
  <si>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</si>
  <si>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</si>
  <si>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</si>
  <si>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</si>
  <si>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</si>
  <si>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</si>
  <si>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</si>
  <si>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</si>
  <si>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</si>
  <si>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</si>
  <si>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</si>
  <si>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</si>
  <si>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</si>
  <si>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</si>
  <si>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</si>
  <si>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</si>
  <si>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</si>
  <si>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</si>
  <si>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</si>
  <si>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</si>
  <si>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</si>
  <si>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</si>
  <si>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</si>
  <si>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</si>
  <si>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</si>
  <si>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</si>
  <si>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</si>
  <si>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</si>
  <si>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</si>
  <si>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</si>
  <si>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</si>
  <si>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</si>
  <si>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</si>
  <si>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</si>
  <si>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</si>
  <si>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</si>
  <si>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</si>
  <si>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</si>
  <si>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</si>
  <si>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</si>
  <si>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</si>
  <si>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</si>
  <si>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</si>
  <si>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</si>
  <si>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</si>
  <si>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206</t>
  </si>
  <si>
    <t/>
  </si>
  <si>
    <t xml:space="preserve">    科学技术支出</t>
  </si>
  <si>
    <t>01</t>
  </si>
  <si>
    <t xml:space="preserve">      科学技术管理事务</t>
  </si>
  <si>
    <t xml:space="preserve">        行政运行</t>
  </si>
  <si>
    <t>03</t>
  </si>
  <si>
    <t xml:space="preserve">      应用研究</t>
  </si>
  <si>
    <t xml:space="preserve">        机构运行</t>
  </si>
  <si>
    <t>04</t>
  </si>
  <si>
    <t xml:space="preserve">      技术研究与开发</t>
  </si>
  <si>
    <t xml:space="preserve">        科技成果转化与扩散</t>
  </si>
  <si>
    <t>208</t>
  </si>
  <si>
    <t xml:space="preserve">    社会保障和就业支出</t>
  </si>
  <si>
    <t>05</t>
  </si>
  <si>
    <t xml:space="preserve">      行政事业单位养老支出</t>
  </si>
  <si>
    <t xml:space="preserve">        行政单位离退休</t>
  </si>
  <si>
    <t>02</t>
  </si>
  <si>
    <t xml:space="preserve">        事业单位离退休</t>
  </si>
  <si>
    <t xml:space="preserve">        机关事业单位基本养老保险缴费支出</t>
  </si>
  <si>
    <t>99</t>
  </si>
  <si>
    <t xml:space="preserve">      其他社会保障和就业支出</t>
  </si>
  <si>
    <t xml:space="preserve">        其他社会保障和就业支出</t>
  </si>
  <si>
    <t>210</t>
  </si>
  <si>
    <t xml:space="preserve">    卫生健康支出</t>
  </si>
  <si>
    <t xml:space="preserve">      行政事业单位医疗</t>
  </si>
  <si>
    <t xml:space="preserve">        行政单位医疗</t>
  </si>
  <si>
    <t xml:space="preserve">        事业单位医疗</t>
  </si>
  <si>
    <t xml:space="preserve">        公务员医疗补助</t>
  </si>
  <si>
    <t xml:space="preserve">        其他行政事业单位医疗支出</t>
  </si>
  <si>
    <t>221</t>
  </si>
  <si>
    <t xml:space="preserve">    住房保障支出</t>
  </si>
  <si>
    <t xml:space="preserve">      住房改革支出</t>
  </si>
  <si>
    <t xml:space="preserve">        住房公积金</t>
  </si>
  <si>
    <r>
      <rPr>
        <sz val="20"/>
        <rFont val="Microsoft Sans Serif"/>
        <charset val="1"/>
      </rPr>
      <t>6.</t>
    </r>
    <r>
      <rPr>
        <sz val="20"/>
        <rFont val="宋体"/>
        <charset val="1"/>
      </rPr>
      <t>部门基本支出情况表</t>
    </r>
  </si>
  <si>
    <t>部门预算经济科目编码</t>
  </si>
  <si>
    <t>单位.部门预算经济科目名称</t>
  </si>
  <si>
    <t>资金来源</t>
  </si>
  <si>
    <t>总计</t>
  </si>
  <si>
    <t>财政拨款</t>
  </si>
  <si>
    <t>单位自筹</t>
  </si>
  <si>
    <t>一般公共预算</t>
  </si>
  <si>
    <t>政府性基金预算</t>
  </si>
  <si>
    <t>国有资本经营预算</t>
  </si>
  <si>
    <t>财政专户管理的教育收费</t>
  </si>
  <si>
    <t>纳入财政专户管理的非税收入</t>
  </si>
  <si>
    <t>存量资金</t>
  </si>
  <si>
    <t>本级财力</t>
  </si>
  <si>
    <t>专项收入</t>
  </si>
  <si>
    <t>执法办案
补助</t>
  </si>
  <si>
    <t>收费成本
补偿</t>
  </si>
  <si>
    <t>财政专户管理的收入</t>
  </si>
  <si>
    <t>国有资源（资产）有偿使用收入成本补偿</t>
  </si>
  <si>
    <t>其他非税收入安排支出</t>
  </si>
  <si>
    <t>事业收入</t>
  </si>
  <si>
    <t>事业单位
经营收入</t>
  </si>
  <si>
    <t>其他收入</t>
  </si>
  <si>
    <t>曲靖市科学技术局</t>
  </si>
  <si>
    <t>301</t>
  </si>
  <si>
    <t>工资福利支出</t>
  </si>
  <si>
    <t xml:space="preserve">  基本工资</t>
  </si>
  <si>
    <t xml:space="preserve">  津贴补贴</t>
  </si>
  <si>
    <t xml:space="preserve">  奖金</t>
  </si>
  <si>
    <t>07</t>
  </si>
  <si>
    <t xml:space="preserve">  绩效工资</t>
  </si>
  <si>
    <t>08</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</si>
  <si>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</si>
  <si>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</si>
  <si>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</si>
  <si>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</si>
  <si>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</si>
  <si>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302</t>
  </si>
  <si>
    <t>商品和服务支出</t>
  </si>
  <si>
    <t xml:space="preserve">  办公费</t>
  </si>
  <si>
    <t xml:space="preserve">  维修（护）费</t>
  </si>
  <si>
    <t xml:space="preserve">  会议费</t>
  </si>
  <si>
    <t xml:space="preserve">  培训费</t>
  </si>
  <si>
    <t xml:space="preserve">  工会经费</t>
  </si>
  <si>
    <t xml:space="preserve">  福利费</t>
  </si>
  <si>
    <t xml:space="preserve">  公务用车运行维护费</t>
  </si>
  <si>
    <t xml:space="preserve">  其他交通费用</t>
  </si>
  <si>
    <t xml:space="preserve">  其他商品和服务支出</t>
  </si>
  <si>
    <t>303</t>
  </si>
  <si>
    <t>对个人和家庭的补助</t>
  </si>
  <si>
    <t xml:space="preserve">  离休费</t>
  </si>
  <si>
    <t xml:space="preserve">  退休费</t>
  </si>
  <si>
    <t xml:space="preserve">  医疗费补助</t>
  </si>
  <si>
    <r>
      <rPr>
        <sz val="20"/>
        <color rgb="FF000000"/>
        <rFont val="Microsoft Sans Serif"/>
        <charset val="1"/>
      </rPr>
      <t>7.</t>
    </r>
    <r>
      <rPr>
        <sz val="20"/>
        <color rgb="FF000000"/>
        <rFont val="宋体"/>
        <charset val="1"/>
      </rPr>
      <t>部门政府性基金预算支出情况表</t>
    </r>
  </si>
  <si>
    <t>单位名称、功能科目</t>
  </si>
  <si>
    <t>政府性基金预算支出</t>
  </si>
  <si>
    <t>基本支出</t>
  </si>
  <si>
    <t>注：无政府性基金预算</t>
  </si>
  <si>
    <t>8.财政拨款支出明细表（按经济科目分类）</t>
  </si>
  <si>
    <t>单位:元</t>
  </si>
  <si>
    <t>政府预算支出经济分类科目</t>
  </si>
  <si>
    <t>部门预算支出经济分类科目</t>
  </si>
  <si>
    <t>科目名称</t>
  </si>
  <si>
    <t>501</t>
  </si>
  <si>
    <t>机关工资福利支出</t>
  </si>
  <si>
    <t xml:space="preserve">  工资奖金津补贴</t>
  </si>
  <si>
    <t xml:space="preserve">  社会保障缴费</t>
  </si>
  <si>
    <t xml:space="preserve">  其他工资福利支出</t>
  </si>
  <si>
    <t xml:space="preserve">  伙食补助费</t>
  </si>
  <si>
    <t>502</t>
  </si>
  <si>
    <t>机关商品和服务支出</t>
  </si>
  <si>
    <t xml:space="preserve">  办公经费</t>
  </si>
  <si>
    <t xml:space="preserve">  职业年金缴费</t>
  </si>
  <si>
    <t xml:space="preserve">  专用材料购置费</t>
  </si>
  <si>
    <t xml:space="preserve">  委托业务费</t>
  </si>
  <si>
    <t>06</t>
  </si>
  <si>
    <t xml:space="preserve">  公务接待费</t>
  </si>
  <si>
    <t xml:space="preserve">  因公出国（境）费用</t>
  </si>
  <si>
    <t xml:space="preserve">  医疗费</t>
  </si>
  <si>
    <t>09</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</si>
  <si>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</si>
  <si>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</si>
  <si>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</si>
  <si>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</si>
  <si>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</si>
  <si>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</si>
  <si>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</si>
  <si>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</si>
  <si>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</si>
  <si>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</si>
  <si>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</si>
  <si>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</si>
  <si>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</si>
  <si>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</si>
  <si>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</si>
  <si>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</si>
  <si>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</si>
  <si>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</si>
  <si>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</si>
  <si>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</si>
  <si>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</si>
  <si>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</si>
  <si>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</si>
  <si>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</si>
  <si>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</si>
  <si>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</si>
  <si>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</si>
  <si>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</si>
  <si>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</si>
  <si>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</si>
  <si>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</si>
  <si>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</si>
  <si>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</si>
  <si>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资本性支出（二）</t>
  </si>
  <si>
    <t>507</t>
  </si>
  <si>
    <t>对企业补助</t>
  </si>
  <si>
    <t xml:space="preserve">  费用补贴</t>
  </si>
  <si>
    <t xml:space="preserve">  利息补贴</t>
  </si>
  <si>
    <t xml:space="preserve">  税金及附加费用</t>
  </si>
  <si>
    <t xml:space="preserve">  其他对企业补助</t>
  </si>
  <si>
    <t>508</t>
  </si>
  <si>
    <t>对企业资本性支出</t>
  </si>
  <si>
    <t xml:space="preserve">  对企业资本性支出（一）</t>
  </si>
  <si>
    <t xml:space="preserve">  对企业资本性支出（二）</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</si>
  <si>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</si>
  <si>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</si>
  <si>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</si>
  <si>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</si>
  <si>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</si>
  <si>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</si>
  <si>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</si>
  <si>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</si>
  <si>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</si>
  <si>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</si>
  <si>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</si>
  <si>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</si>
  <si>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</si>
  <si>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</si>
  <si>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</si>
  <si>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</si>
  <si>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</si>
  <si>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</si>
  <si>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</si>
  <si>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</si>
  <si>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 xml:space="preserve">  国外债务付息</t>
  </si>
  <si>
    <t xml:space="preserve">  国内债务发行费用</t>
  </si>
  <si>
    <t xml:space="preserve">  国外债务发行费用</t>
  </si>
  <si>
    <t>512</t>
  </si>
  <si>
    <t>债务还本支出</t>
  </si>
  <si>
    <t xml:space="preserve">  国内债务还本</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</si>
  <si>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</si>
  <si>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</si>
  <si>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</si>
  <si>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</si>
  <si>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</si>
  <si>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</si>
  <si>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</si>
  <si>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</si>
  <si>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</si>
  <si>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</si>
  <si>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</si>
  <si>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</si>
  <si>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</si>
  <si>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</si>
  <si>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</si>
  <si>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</si>
  <si>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</si>
  <si>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</si>
  <si>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 xml:space="preserve">  文物和陈列品购置</t>
  </si>
  <si>
    <t xml:space="preserve">  预留</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</si>
  <si>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</si>
  <si>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</si>
  <si>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</si>
  <si>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</si>
  <si>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</si>
  <si>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</si>
  <si>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</si>
  <si>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</si>
  <si>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</si>
  <si>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</si>
  <si>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</si>
  <si>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</si>
  <si>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</si>
  <si>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对企业补助（基本建设）</t>
  </si>
  <si>
    <t xml:space="preserve">  资本金注入</t>
  </si>
  <si>
    <t xml:space="preserve">  政府投资基金股权投资</t>
  </si>
  <si>
    <r>
      <rPr>
        <sz val="20"/>
        <rFont val="Microsoft Sans Serif"/>
        <charset val="1"/>
      </rPr>
      <t xml:space="preserve">9. </t>
    </r>
    <r>
      <rPr>
        <sz val="20"/>
        <rFont val="宋体"/>
        <charset val="1"/>
      </rPr>
      <t>部门一般公共预算</t>
    </r>
    <r>
      <rPr>
        <sz val="20"/>
        <rFont val="Microsoft Sans Serif"/>
        <charset val="1"/>
      </rPr>
      <t>“</t>
    </r>
    <r>
      <rPr>
        <sz val="20"/>
        <rFont val="宋体"/>
        <charset val="1"/>
      </rPr>
      <t>三公</t>
    </r>
    <r>
      <rPr>
        <sz val="20"/>
        <rFont val="Microsoft Sans Serif"/>
        <charset val="1"/>
      </rPr>
      <t>”</t>
    </r>
    <r>
      <rPr>
        <sz val="20"/>
        <rFont val="宋体"/>
        <charset val="1"/>
      </rPr>
      <t>经费支出情况表</t>
    </r>
  </si>
  <si>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</si>
  <si>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</si>
  <si>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</si>
  <si>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</si>
  <si>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</si>
  <si>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</si>
  <si>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</si>
  <si>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</si>
  <si>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</si>
  <si>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</si>
  <si>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</si>
  <si>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严控三公经费支出缩减预算</t>
  </si>
  <si>
    <r>
      <rPr>
        <sz val="20"/>
        <rFont val="Microsoft Sans Serif"/>
        <charset val="1"/>
      </rPr>
      <t>10.</t>
    </r>
    <r>
      <rPr>
        <sz val="20"/>
        <rFont val="宋体"/>
        <charset val="1"/>
      </rPr>
      <t>市本级项目支出绩效目标表（本次下达）</t>
    </r>
  </si>
  <si>
    <t>单位名称.项目名称</t>
  </si>
  <si>
    <t>项目目标</t>
  </si>
  <si>
    <t>一级指标</t>
  </si>
  <si>
    <t>二级指标</t>
  </si>
  <si>
    <t>三级指标</t>
  </si>
  <si>
    <t>指标值</t>
  </si>
  <si>
    <t>绩效指标值设定依据及数据来源</t>
  </si>
  <si>
    <t>说明</t>
  </si>
  <si>
    <t xml:space="preserve">   1、 创建曲靖国家级高新技术产业开发区专项资金</t>
  </si>
  <si>
    <t xml:space="preserve">曲靖高新技术产业开发区已具备升级为国家级高新技术产业开发区的申报条件，申请将曲靖高新技术产业开发区升级为国家级高新技术产业开发区，曲靖高新技术产业开发区成立以来，积极发挥科技创新对区内产业发展的支撑作用，按照国家有关工作精神，科技部已提出“十三五”期间将加大国家高新区在全国大部分地级市的布局力度，并加快中西部地区省级高新区升级的工作目标，在此有利的情况下，省科技厅认为我省应抓住机遇，积极支持做好曲靖高新技术产业开发区申报国家级高新技术产业开发区的有关工作。				</t>
  </si>
  <si>
    <t>产出指标</t>
  </si>
  <si>
    <t>产出指标—成本指标</t>
  </si>
  <si>
    <t>人员经费</t>
  </si>
  <si>
    <t>140万元</t>
  </si>
  <si>
    <t>办公经费支出预算。</t>
  </si>
  <si>
    <t>曲靖高新区面向全市选调20名工作人员考试</t>
  </si>
  <si>
    <t>办公楼租用费</t>
  </si>
  <si>
    <t>80万元</t>
  </si>
  <si>
    <t>办公楼租用方合同。</t>
  </si>
  <si>
    <t>华厦地产房屋租赁合同。</t>
  </si>
  <si>
    <t>招商工作经费</t>
  </si>
  <si>
    <t>30万元</t>
  </si>
  <si>
    <t>招商工作年规划。</t>
  </si>
  <si>
    <t>高新技术企业招引及相关工作计划。</t>
  </si>
  <si>
    <t>效益指标</t>
  </si>
  <si>
    <t>可持续影响指标</t>
  </si>
  <si>
    <t>高新技术产业整合和可持续发展后劲</t>
  </si>
  <si>
    <t>2018年</t>
  </si>
  <si>
    <t>可整合高新技术企业数量及高新技术产业发展规划</t>
  </si>
  <si>
    <t>曲靖高新区建设发展规划。</t>
  </si>
  <si>
    <t>满意度指标</t>
  </si>
  <si>
    <t>满意度指标—服务对象满意度指标</t>
  </si>
  <si>
    <t>社会满意度</t>
  </si>
  <si>
    <t>95%以上</t>
  </si>
  <si>
    <t>社会满意度调查评价。</t>
  </si>
  <si>
    <t>社会信用评价。</t>
  </si>
  <si>
    <t xml:space="preserve">   2、 科技事业发展专项资金</t>
  </si>
  <si>
    <t>科技事业发展大会不超过2次。</t>
  </si>
  <si>
    <t>产出指标—数量指标</t>
  </si>
  <si>
    <t xml:space="preserve">    科技创新功勋奖不超过2人</t>
  </si>
  <si>
    <t>2人</t>
  </si>
  <si>
    <t>曲靖市科技奖励办法</t>
  </si>
  <si>
    <t>严格按照奖励办法要求制定方案</t>
  </si>
  <si>
    <t xml:space="preserve">科技进步奖40项左右。   </t>
  </si>
  <si>
    <t>40项</t>
  </si>
  <si>
    <t>经济效益指标</t>
  </si>
  <si>
    <t>促进科技型企业各项指标提升</t>
  </si>
  <si>
    <t>10%</t>
  </si>
  <si>
    <t>科技型企业认定办法</t>
  </si>
  <si>
    <t>按照科技型企业认定办法的各项指标，再提升10%左右</t>
  </si>
  <si>
    <t>服务对象满意度指标</t>
  </si>
  <si>
    <t>科技型企业问卷调查满意度</t>
  </si>
  <si>
    <t>95</t>
  </si>
  <si>
    <t>采取问卷调查的方式</t>
  </si>
  <si>
    <t>面向中小型科技型企业服务对象问卷调查</t>
  </si>
  <si>
    <r>
      <rPr>
        <sz val="20"/>
        <color rgb="FF000000"/>
        <rFont val="Microsoft Sans Serif"/>
        <charset val="1"/>
      </rPr>
      <t>11.</t>
    </r>
    <r>
      <rPr>
        <sz val="20"/>
        <color rgb="FF000000"/>
        <rFont val="宋体"/>
        <charset val="1"/>
      </rPr>
      <t>市本级项目支出绩效目标表（另文下达）</t>
    </r>
  </si>
  <si>
    <t>注：本表为空</t>
  </si>
  <si>
    <t>12.市对下转移支付绩效目标表</t>
  </si>
  <si>
    <t>注：无市对下转移支付</t>
  </si>
  <si>
    <r>
      <rPr>
        <sz val="20"/>
        <color rgb="FF000000"/>
        <rFont val="Microsoft Sans Serif"/>
        <charset val="1"/>
      </rPr>
      <t>13.</t>
    </r>
    <r>
      <rPr>
        <sz val="20"/>
        <color rgb="FF000000"/>
        <rFont val="宋体"/>
        <charset val="1"/>
      </rPr>
      <t>部门政府采购情况表</t>
    </r>
  </si>
  <si>
    <t>预算项目</t>
  </si>
  <si>
    <t>采购项目</t>
  </si>
  <si>
    <t>采购目录</t>
  </si>
  <si>
    <t>计量
单位</t>
  </si>
  <si>
    <t>数量</t>
  </si>
  <si>
    <t>面向中小企业预留资金</t>
  </si>
  <si>
    <t>基本支出/项目支出</t>
  </si>
  <si>
    <t>政府性
基金预算</t>
  </si>
  <si>
    <t>上年结转</t>
  </si>
  <si>
    <t>注：无政府采购预算</t>
  </si>
</sst>
</file>

<file path=xl/styles.xml><?xml version="1.0" encoding="utf-8"?>
<styleSheet xmlns="http://schemas.openxmlformats.org/spreadsheetml/2006/main">
  <numFmts count="6">
    <numFmt numFmtId="176" formatCode="0.00_ "/>
    <numFmt numFmtId="44" formatCode="_ &quot;￥&quot;* #,##0.00_ ;_ &quot;￥&quot;* \-#,##0.00_ ;_ &quot;￥&quot;* &quot;-&quot;??_ ;_ @_ "/>
    <numFmt numFmtId="177" formatCode="#,##0.##%;\-#,##0.##%"/>
    <numFmt numFmtId="41" formatCode="_ * #,##0_ ;_ * \-#,##0_ ;_ * &quot;-&quot;_ ;_ @_ "/>
    <numFmt numFmtId="42" formatCode="_ &quot;￥&quot;* #,##0_ ;_ &quot;￥&quot;* \-#,##0_ ;_ &quot;￥&quot;* &quot;-&quot;_ ;_ @_ "/>
    <numFmt numFmtId="43" formatCode="_ * #,##0.00_ ;_ * \-#,##0.00_ ;_ * &quot;-&quot;??_ ;_ @_ "/>
  </numFmts>
  <fonts count="40">
    <font>
      <sz val="9"/>
      <name val="宋体"/>
      <charset val="134"/>
    </font>
    <font>
      <sz val="10"/>
      <name val="宋体"/>
      <charset val="1"/>
    </font>
    <font>
      <sz val="10"/>
      <name val="Arial"/>
      <charset val="1"/>
    </font>
    <font>
      <sz val="20"/>
      <color rgb="FF000000"/>
      <name val="Microsoft Sans Serif"/>
      <charset val="1"/>
    </font>
    <font>
      <sz val="11"/>
      <color rgb="FF000000"/>
      <name val="宋体"/>
      <charset val="1"/>
    </font>
    <font>
      <sz val="11"/>
      <name val="宋体"/>
      <charset val="1"/>
    </font>
    <font>
      <sz val="10"/>
      <color rgb="FF000000"/>
      <name val="Arial"/>
      <charset val="1"/>
    </font>
    <font>
      <sz val="10"/>
      <color rgb="FF000000"/>
      <name val="宋体"/>
      <charset val="1"/>
    </font>
    <font>
      <sz val="12"/>
      <color rgb="FF000000"/>
      <name val="宋体"/>
      <charset val="1"/>
    </font>
    <font>
      <sz val="12"/>
      <name val="宋体"/>
      <charset val="1"/>
    </font>
    <font>
      <sz val="20"/>
      <name val="Microsoft Sans Serif"/>
      <charset val="1"/>
    </font>
    <font>
      <b/>
      <sz val="11"/>
      <name val="宋体"/>
      <charset val="1"/>
    </font>
    <font>
      <b/>
      <sz val="10"/>
      <color rgb="FF000000"/>
      <name val="宋体"/>
      <charset val="1"/>
    </font>
    <font>
      <sz val="9"/>
      <color rgb="FF000000"/>
      <name val="宋体"/>
      <charset val="1"/>
    </font>
    <font>
      <b/>
      <sz val="12"/>
      <name val="宋体"/>
      <charset val="1"/>
    </font>
    <font>
      <b/>
      <sz val="23.95"/>
      <color rgb="FF000000"/>
      <name val="宋体"/>
      <charset val="1"/>
    </font>
    <font>
      <b/>
      <sz val="9"/>
      <color rgb="FF000000"/>
      <name val="宋体"/>
      <charset val="1"/>
    </font>
    <font>
      <b/>
      <sz val="12"/>
      <color rgb="FF000000"/>
      <name val="宋体"/>
      <charset val="1"/>
    </font>
    <font>
      <sz val="11"/>
      <color theme="1"/>
      <name val="宋体"/>
      <charset val="134"/>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
      <sz val="20"/>
      <color rgb="FF000000"/>
      <name val="宋体"/>
      <charset val="1"/>
    </font>
    <font>
      <sz val="20"/>
      <name val="宋体"/>
      <charset val="1"/>
    </font>
  </fonts>
  <fills count="33">
    <fill>
      <patternFill patternType="none"/>
    </fill>
    <fill>
      <patternFill patternType="gray125"/>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18" fillId="0" borderId="0" applyFont="0" applyFill="0" applyBorder="0" applyAlignment="0" applyProtection="0">
      <alignment vertical="center"/>
    </xf>
    <xf numFmtId="0" fontId="24" fillId="21" borderId="0" applyNumberFormat="0" applyBorder="0" applyAlignment="0" applyProtection="0">
      <alignment vertical="center"/>
    </xf>
    <xf numFmtId="0" fontId="27" fillId="15" borderId="17"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4" fillId="9" borderId="0" applyNumberFormat="0" applyBorder="0" applyAlignment="0" applyProtection="0">
      <alignment vertical="center"/>
    </xf>
    <xf numFmtId="0" fontId="23" fillId="3" borderId="0" applyNumberFormat="0" applyBorder="0" applyAlignment="0" applyProtection="0">
      <alignment vertical="center"/>
    </xf>
    <xf numFmtId="43" fontId="18" fillId="0" borderId="0" applyFont="0" applyFill="0" applyBorder="0" applyAlignment="0" applyProtection="0">
      <alignment vertical="center"/>
    </xf>
    <xf numFmtId="0" fontId="19" fillId="27" borderId="0" applyNumberFormat="0" applyBorder="0" applyAlignment="0" applyProtection="0">
      <alignment vertical="center"/>
    </xf>
    <xf numFmtId="0" fontId="3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2" fillId="0" borderId="0" applyNumberFormat="0" applyFill="0" applyBorder="0" applyAlignment="0" applyProtection="0">
      <alignment vertical="center"/>
    </xf>
    <xf numFmtId="0" fontId="18" fillId="20" borderId="20" applyNumberFormat="0" applyFont="0" applyAlignment="0" applyProtection="0">
      <alignment vertical="center"/>
    </xf>
    <xf numFmtId="0" fontId="19" fillId="29" borderId="0" applyNumberFormat="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19" applyNumberFormat="0" applyFill="0" applyAlignment="0" applyProtection="0">
      <alignment vertical="center"/>
    </xf>
    <xf numFmtId="0" fontId="31" fillId="0" borderId="19" applyNumberFormat="0" applyFill="0" applyAlignment="0" applyProtection="0">
      <alignment vertical="center"/>
    </xf>
    <xf numFmtId="0" fontId="19" fillId="14" borderId="0" applyNumberFormat="0" applyBorder="0" applyAlignment="0" applyProtection="0">
      <alignment vertical="center"/>
    </xf>
    <xf numFmtId="0" fontId="21" fillId="0" borderId="24" applyNumberFormat="0" applyFill="0" applyAlignment="0" applyProtection="0">
      <alignment vertical="center"/>
    </xf>
    <xf numFmtId="0" fontId="19" fillId="2" borderId="0" applyNumberFormat="0" applyBorder="0" applyAlignment="0" applyProtection="0">
      <alignment vertical="center"/>
    </xf>
    <xf numFmtId="0" fontId="28" fillId="8" borderId="18" applyNumberFormat="0" applyAlignment="0" applyProtection="0">
      <alignment vertical="center"/>
    </xf>
    <xf numFmtId="0" fontId="25" fillId="8" borderId="17" applyNumberFormat="0" applyAlignment="0" applyProtection="0">
      <alignment vertical="center"/>
    </xf>
    <xf numFmtId="0" fontId="30" fillId="26" borderId="21" applyNumberFormat="0" applyAlignment="0" applyProtection="0">
      <alignment vertical="center"/>
    </xf>
    <xf numFmtId="0" fontId="24" fillId="19" borderId="0" applyNumberFormat="0" applyBorder="0" applyAlignment="0" applyProtection="0">
      <alignment vertical="center"/>
    </xf>
    <xf numFmtId="0" fontId="19" fillId="18" borderId="0" applyNumberFormat="0" applyBorder="0" applyAlignment="0" applyProtection="0">
      <alignment vertical="center"/>
    </xf>
    <xf numFmtId="0" fontId="34" fillId="0" borderId="22" applyNumberFormat="0" applyFill="0" applyAlignment="0" applyProtection="0">
      <alignment vertical="center"/>
    </xf>
    <xf numFmtId="0" fontId="35" fillId="0" borderId="23" applyNumberFormat="0" applyFill="0" applyAlignment="0" applyProtection="0">
      <alignment vertical="center"/>
    </xf>
    <xf numFmtId="0" fontId="37" fillId="32" borderId="0" applyNumberFormat="0" applyBorder="0" applyAlignment="0" applyProtection="0">
      <alignment vertical="center"/>
    </xf>
    <xf numFmtId="0" fontId="26" fillId="13" borderId="0" applyNumberFormat="0" applyBorder="0" applyAlignment="0" applyProtection="0">
      <alignment vertical="center"/>
    </xf>
    <xf numFmtId="0" fontId="24" fillId="17" borderId="0" applyNumberFormat="0" applyBorder="0" applyAlignment="0" applyProtection="0">
      <alignment vertical="center"/>
    </xf>
    <xf numFmtId="0" fontId="19" fillId="16" borderId="0" applyNumberFormat="0" applyBorder="0" applyAlignment="0" applyProtection="0">
      <alignment vertical="center"/>
    </xf>
    <xf numFmtId="0" fontId="24" fillId="7" borderId="0" applyNumberFormat="0" applyBorder="0" applyAlignment="0" applyProtection="0">
      <alignment vertical="center"/>
    </xf>
    <xf numFmtId="0" fontId="24" fillId="25" borderId="0" applyNumberFormat="0" applyBorder="0" applyAlignment="0" applyProtection="0">
      <alignment vertical="center"/>
    </xf>
    <xf numFmtId="0" fontId="24" fillId="6" borderId="0" applyNumberFormat="0" applyBorder="0" applyAlignment="0" applyProtection="0">
      <alignment vertical="center"/>
    </xf>
    <xf numFmtId="0" fontId="24" fillId="24" borderId="0" applyNumberFormat="0" applyBorder="0" applyAlignment="0" applyProtection="0">
      <alignment vertical="center"/>
    </xf>
    <xf numFmtId="0" fontId="19" fillId="12" borderId="0" applyNumberFormat="0" applyBorder="0" applyAlignment="0" applyProtection="0">
      <alignment vertical="center"/>
    </xf>
    <xf numFmtId="0" fontId="19" fillId="28"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19" fillId="11" borderId="0" applyNumberFormat="0" applyBorder="0" applyAlignment="0" applyProtection="0">
      <alignment vertical="center"/>
    </xf>
    <xf numFmtId="0" fontId="24" fillId="5" borderId="0" applyNumberFormat="0" applyBorder="0" applyAlignment="0" applyProtection="0">
      <alignment vertical="center"/>
    </xf>
    <xf numFmtId="0" fontId="19" fillId="23" borderId="0" applyNumberFormat="0" applyBorder="0" applyAlignment="0" applyProtection="0">
      <alignment vertical="center"/>
    </xf>
    <xf numFmtId="0" fontId="19" fillId="10" borderId="0" applyNumberFormat="0" applyBorder="0" applyAlignment="0" applyProtection="0">
      <alignment vertical="center"/>
    </xf>
    <xf numFmtId="0" fontId="24" fillId="4" borderId="0" applyNumberFormat="0" applyBorder="0" applyAlignment="0" applyProtection="0">
      <alignment vertical="center"/>
    </xf>
    <xf numFmtId="0" fontId="19" fillId="22" borderId="0" applyNumberFormat="0" applyBorder="0" applyAlignment="0" applyProtection="0">
      <alignment vertical="center"/>
    </xf>
    <xf numFmtId="0" fontId="0" fillId="0" borderId="0">
      <alignment vertical="top"/>
      <protection locked="0"/>
    </xf>
  </cellStyleXfs>
  <cellXfs count="240">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xf>
    <xf numFmtId="0" fontId="4" fillId="0" borderId="0" xfId="49" applyFont="1" applyFill="1" applyBorder="1" applyAlignment="1" applyProtection="1"/>
    <xf numFmtId="0" fontId="4"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4" fillId="0" borderId="3"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4" fillId="0" borderId="4"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xf>
    <xf numFmtId="0" fontId="4" fillId="0" borderId="5" xfId="49" applyFont="1" applyFill="1" applyBorder="1" applyAlignment="1" applyProtection="1">
      <alignment horizontal="center" vertical="center"/>
    </xf>
    <xf numFmtId="0" fontId="5" fillId="0" borderId="5" xfId="49" applyFont="1" applyFill="1" applyBorder="1" applyAlignment="1" applyProtection="1">
      <alignment vertical="center" wrapText="1"/>
    </xf>
    <xf numFmtId="0" fontId="4" fillId="0" borderId="5" xfId="49" applyFont="1" applyFill="1" applyBorder="1" applyAlignment="1" applyProtection="1">
      <alignment vertical="center"/>
      <protection locked="0"/>
    </xf>
    <xf numFmtId="0" fontId="4" fillId="0" borderId="5" xfId="49" applyFont="1" applyFill="1" applyBorder="1" applyAlignment="1" applyProtection="1">
      <alignment vertical="center"/>
    </xf>
    <xf numFmtId="0" fontId="5" fillId="0" borderId="6" xfId="49" applyFont="1" applyFill="1" applyBorder="1" applyAlignment="1" applyProtection="1">
      <alignment horizontal="center" vertical="center"/>
    </xf>
    <xf numFmtId="0" fontId="4" fillId="0" borderId="7"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xf>
    <xf numFmtId="0" fontId="4" fillId="0" borderId="4" xfId="49" applyFont="1" applyFill="1" applyBorder="1" applyAlignment="1" applyProtection="1">
      <alignment horizontal="center" vertical="center"/>
    </xf>
    <xf numFmtId="0" fontId="4" fillId="0" borderId="9" xfId="49" applyFont="1" applyFill="1" applyBorder="1" applyAlignment="1" applyProtection="1">
      <alignment horizontal="center" vertical="center"/>
    </xf>
    <xf numFmtId="0" fontId="4" fillId="0" borderId="4" xfId="49" applyFont="1" applyFill="1" applyBorder="1" applyAlignment="1" applyProtection="1">
      <alignment vertical="center"/>
      <protection locked="0"/>
    </xf>
    <xf numFmtId="0" fontId="4" fillId="0" borderId="9" xfId="49" applyFont="1" applyFill="1" applyBorder="1" applyAlignment="1" applyProtection="1">
      <alignment vertical="center"/>
      <protection locked="0"/>
    </xf>
    <xf numFmtId="0" fontId="4" fillId="0" borderId="4" xfId="49" applyFont="1" applyFill="1" applyBorder="1" applyAlignment="1" applyProtection="1">
      <alignment vertical="center"/>
    </xf>
    <xf numFmtId="0" fontId="4" fillId="0" borderId="9" xfId="49" applyFont="1" applyFill="1" applyBorder="1" applyAlignment="1" applyProtection="1">
      <alignment vertical="center"/>
    </xf>
    <xf numFmtId="0" fontId="4" fillId="0" borderId="10" xfId="49" applyFont="1" applyFill="1" applyBorder="1" applyAlignment="1" applyProtection="1">
      <alignment horizontal="center" vertical="center"/>
    </xf>
    <xf numFmtId="0" fontId="4" fillId="0" borderId="11" xfId="49" applyFont="1" applyFill="1" applyBorder="1" applyAlignment="1" applyProtection="1">
      <alignment horizontal="center" vertical="center"/>
    </xf>
    <xf numFmtId="0" fontId="4" fillId="0" borderId="12" xfId="49" applyFont="1" applyFill="1" applyBorder="1" applyAlignment="1" applyProtection="1">
      <alignment horizontal="center" vertical="center" wrapText="1"/>
    </xf>
    <xf numFmtId="0" fontId="1" fillId="0" borderId="12" xfId="49" applyFont="1" applyFill="1" applyBorder="1" applyAlignment="1" applyProtection="1">
      <alignment vertical="center" wrapText="1"/>
    </xf>
    <xf numFmtId="0" fontId="6" fillId="0" borderId="12"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xf>
    <xf numFmtId="0" fontId="4" fillId="0" borderId="8" xfId="49" applyFont="1" applyFill="1" applyBorder="1" applyAlignment="1" applyProtection="1">
      <alignment horizontal="center" vertical="center"/>
    </xf>
    <xf numFmtId="0" fontId="1" fillId="0" borderId="9" xfId="49" applyFont="1" applyFill="1" applyBorder="1" applyAlignment="1" applyProtection="1">
      <alignment vertical="center" wrapText="1"/>
    </xf>
    <xf numFmtId="0" fontId="6" fillId="0" borderId="9"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center" vertical="top"/>
    </xf>
    <xf numFmtId="0" fontId="4" fillId="0" borderId="9" xfId="49" applyFont="1" applyFill="1" applyBorder="1" applyAlignment="1" applyProtection="1">
      <alignment horizontal="center" vertical="top"/>
      <protection locked="0"/>
    </xf>
    <xf numFmtId="0" fontId="1" fillId="0" borderId="9" xfId="49" applyFont="1" applyFill="1" applyBorder="1" applyAlignment="1" applyProtection="1">
      <alignment horizontal="center" vertical="top"/>
    </xf>
    <xf numFmtId="0" fontId="1" fillId="0" borderId="9" xfId="49" applyFont="1" applyFill="1" applyBorder="1" applyAlignment="1" applyProtection="1"/>
    <xf numFmtId="0" fontId="6" fillId="0" borderId="9" xfId="49" applyFont="1" applyFill="1" applyBorder="1" applyAlignment="1" applyProtection="1">
      <alignment vertical="top"/>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xf>
    <xf numFmtId="0" fontId="4" fillId="0" borderId="13" xfId="49" applyFont="1" applyFill="1" applyBorder="1" applyAlignment="1" applyProtection="1">
      <alignment horizontal="center" vertical="center"/>
    </xf>
    <xf numFmtId="0" fontId="1" fillId="0" borderId="0" xfId="49" applyFont="1" applyFill="1" applyBorder="1" applyAlignment="1" applyProtection="1">
      <alignment vertical="center"/>
    </xf>
    <xf numFmtId="0" fontId="8" fillId="0" borderId="5" xfId="49" applyFont="1" applyFill="1" applyBorder="1" applyAlignment="1" applyProtection="1">
      <alignment horizontal="center" vertical="center" wrapText="1"/>
    </xf>
    <xf numFmtId="0" fontId="9" fillId="0" borderId="5" xfId="49" applyFont="1" applyFill="1" applyBorder="1" applyAlignment="1" applyProtection="1">
      <alignment horizontal="center" vertical="center" wrapText="1"/>
    </xf>
    <xf numFmtId="0" fontId="8" fillId="0" borderId="5" xfId="49" applyFont="1" applyFill="1" applyBorder="1" applyAlignment="1" applyProtection="1">
      <alignment vertical="center" wrapText="1"/>
    </xf>
    <xf numFmtId="0" fontId="8" fillId="0" borderId="5" xfId="49" applyFont="1" applyFill="1" applyBorder="1" applyAlignment="1" applyProtection="1">
      <alignment horizontal="left" vertical="center" wrapText="1" indent="1"/>
    </xf>
    <xf numFmtId="0" fontId="5" fillId="0" borderId="0" xfId="49" applyFont="1" applyFill="1" applyBorder="1" applyAlignment="1" applyProtection="1">
      <alignment vertical="center"/>
    </xf>
    <xf numFmtId="0" fontId="10" fillId="0" borderId="0" xfId="49" applyFont="1" applyFill="1" applyBorder="1" applyAlignment="1" applyProtection="1">
      <alignment horizontal="center" vertical="center"/>
    </xf>
    <xf numFmtId="0" fontId="8" fillId="0" borderId="1" xfId="49" applyFont="1" applyFill="1" applyBorder="1" applyAlignment="1" applyProtection="1">
      <alignment horizontal="center" vertical="center" wrapText="1"/>
    </xf>
    <xf numFmtId="0" fontId="8" fillId="0" borderId="1" xfId="49" applyFont="1" applyFill="1" applyBorder="1" applyAlignment="1" applyProtection="1">
      <alignment horizontal="left" vertical="center" wrapText="1" indent="1"/>
    </xf>
    <xf numFmtId="0" fontId="1" fillId="0" borderId="3" xfId="49" applyFont="1" applyFill="1" applyBorder="1" applyAlignment="1" applyProtection="1">
      <alignment vertical="center"/>
    </xf>
    <xf numFmtId="0" fontId="1" fillId="0" borderId="4" xfId="49" applyFont="1" applyFill="1" applyBorder="1" applyAlignment="1" applyProtection="1">
      <alignment vertical="center"/>
    </xf>
    <xf numFmtId="0" fontId="4" fillId="0" borderId="0" xfId="49" applyFont="1" applyFill="1" applyBorder="1" applyAlignment="1" applyProtection="1">
      <alignment vertical="center"/>
    </xf>
    <xf numFmtId="0" fontId="10" fillId="0" borderId="0" xfId="49" applyFont="1" applyFill="1" applyBorder="1" applyAlignment="1" applyProtection="1">
      <alignment horizontal="center" vertical="center" wrapText="1"/>
    </xf>
    <xf numFmtId="0" fontId="7" fillId="0" borderId="8" xfId="49" applyFont="1" applyFill="1" applyBorder="1" applyAlignment="1" applyProtection="1">
      <alignment vertical="center"/>
    </xf>
    <xf numFmtId="0" fontId="7" fillId="0" borderId="8" xfId="49" applyFont="1" applyFill="1" applyBorder="1" applyAlignment="1" applyProtection="1">
      <alignment horizontal="right" vertical="center"/>
    </xf>
    <xf numFmtId="0" fontId="8" fillId="0" borderId="2"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8" fillId="0" borderId="5" xfId="49" applyFont="1" applyFill="1" applyBorder="1" applyAlignment="1" applyProtection="1">
      <alignment horizontal="center" vertical="center"/>
    </xf>
    <xf numFmtId="4" fontId="8" fillId="0" borderId="5" xfId="49" applyNumberFormat="1" applyFont="1" applyFill="1" applyBorder="1" applyAlignment="1" applyProtection="1">
      <alignment vertical="center"/>
    </xf>
    <xf numFmtId="177" fontId="8" fillId="0" borderId="5" xfId="49" applyNumberFormat="1" applyFont="1" applyFill="1" applyBorder="1" applyAlignment="1" applyProtection="1">
      <alignment vertical="center"/>
    </xf>
    <xf numFmtId="0" fontId="8" fillId="0" borderId="5" xfId="49" applyFont="1" applyFill="1" applyBorder="1" applyAlignment="1" applyProtection="1">
      <alignment vertical="center"/>
    </xf>
    <xf numFmtId="0" fontId="9" fillId="0" borderId="0" xfId="49" applyFont="1" applyFill="1" applyBorder="1" applyAlignment="1" applyProtection="1">
      <alignment horizontal="left" vertical="top" wrapText="1"/>
    </xf>
    <xf numFmtId="49" fontId="1" fillId="0" borderId="0" xfId="49" applyNumberFormat="1" applyFont="1" applyFill="1" applyBorder="1" applyAlignment="1" applyProtection="1"/>
    <xf numFmtId="49" fontId="1" fillId="0" borderId="0" xfId="49" applyNumberFormat="1" applyFont="1" applyFill="1" applyBorder="1" applyAlignment="1" applyProtection="1">
      <alignment horizontal="center"/>
    </xf>
    <xf numFmtId="49" fontId="4" fillId="0" borderId="2" xfId="49" applyNumberFormat="1" applyFont="1" applyFill="1" applyBorder="1" applyAlignment="1" applyProtection="1">
      <alignment horizontal="center" vertical="center" wrapText="1"/>
    </xf>
    <xf numFmtId="49" fontId="4" fillId="0" borderId="6" xfId="49" applyNumberFormat="1" applyFont="1" applyFill="1" applyBorder="1" applyAlignment="1" applyProtection="1">
      <alignment horizontal="center" vertical="center" wrapText="1"/>
    </xf>
    <xf numFmtId="49" fontId="4" fillId="0" borderId="10" xfId="49" applyNumberFormat="1" applyFont="1" applyFill="1" applyBorder="1" applyAlignment="1" applyProtection="1">
      <alignment horizontal="center" vertical="center" wrapText="1"/>
    </xf>
    <xf numFmtId="49" fontId="4" fillId="0" borderId="5" xfId="49" applyNumberFormat="1" applyFont="1" applyFill="1" applyBorder="1" applyAlignment="1" applyProtection="1">
      <alignment horizontal="center" vertical="center"/>
    </xf>
    <xf numFmtId="0" fontId="11" fillId="0" borderId="5" xfId="49" applyFont="1" applyFill="1" applyBorder="1" applyAlignment="1" applyProtection="1">
      <alignment vertical="center" wrapText="1"/>
    </xf>
    <xf numFmtId="4" fontId="5" fillId="0" borderId="5" xfId="49" applyNumberFormat="1" applyFont="1" applyFill="1" applyBorder="1" applyAlignment="1" applyProtection="1">
      <alignment vertical="center"/>
    </xf>
    <xf numFmtId="49" fontId="1" fillId="0" borderId="5" xfId="49" applyNumberFormat="1" applyFont="1" applyFill="1" applyBorder="1" applyAlignment="1" applyProtection="1"/>
    <xf numFmtId="49" fontId="1" fillId="0" borderId="5" xfId="49" applyNumberFormat="1" applyFont="1" applyFill="1" applyBorder="1" applyAlignment="1" applyProtection="1">
      <alignment horizontal="center"/>
    </xf>
    <xf numFmtId="0" fontId="1" fillId="0" borderId="5" xfId="49" applyFont="1" applyFill="1" applyBorder="1" applyAlignment="1" applyProtection="1"/>
    <xf numFmtId="0" fontId="12" fillId="0" borderId="2" xfId="49" applyFont="1" applyFill="1" applyBorder="1" applyAlignment="1" applyProtection="1">
      <alignment horizontal="center" vertical="center"/>
    </xf>
    <xf numFmtId="0" fontId="12" fillId="0" borderId="6" xfId="49" applyFont="1" applyFill="1" applyBorder="1" applyAlignment="1" applyProtection="1">
      <alignment horizontal="center" vertical="center"/>
    </xf>
    <xf numFmtId="0" fontId="12" fillId="0" borderId="10" xfId="49" applyFont="1" applyFill="1" applyBorder="1" applyAlignment="1" applyProtection="1">
      <alignment horizontal="center" vertical="center"/>
    </xf>
    <xf numFmtId="4" fontId="5" fillId="0" borderId="5" xfId="49" applyNumberFormat="1" applyFont="1" applyFill="1" applyBorder="1" applyAlignment="1" applyProtection="1">
      <alignment vertical="center"/>
      <protection locked="0"/>
    </xf>
    <xf numFmtId="0" fontId="7"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2" fillId="0" borderId="0" xfId="49" applyFont="1" applyFill="1" applyBorder="1" applyAlignment="1" applyProtection="1">
      <alignment horizontal="left"/>
    </xf>
    <xf numFmtId="0" fontId="4" fillId="0" borderId="2" xfId="49" applyFont="1" applyFill="1" applyBorder="1" applyAlignment="1" applyProtection="1">
      <alignment horizontal="center" vertical="center" wrapText="1"/>
      <protection locked="0"/>
    </xf>
    <xf numFmtId="0" fontId="4" fillId="0" borderId="6" xfId="49" applyFont="1" applyFill="1" applyBorder="1" applyAlignment="1" applyProtection="1">
      <alignment horizontal="center" vertical="center" wrapText="1"/>
      <protection locked="0"/>
    </xf>
    <xf numFmtId="0" fontId="4" fillId="0" borderId="10"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top" wrapText="1"/>
      <protection locked="0"/>
    </xf>
    <xf numFmtId="0" fontId="2" fillId="0" borderId="10" xfId="49" applyFont="1" applyFill="1" applyBorder="1" applyAlignment="1" applyProtection="1">
      <alignment horizontal="center" vertical="top" wrapText="1"/>
      <protection locked="0"/>
    </xf>
    <xf numFmtId="0" fontId="4" fillId="0" borderId="5" xfId="49" applyFont="1" applyFill="1" applyBorder="1" applyAlignment="1" applyProtection="1">
      <alignment horizontal="center" vertical="center" wrapText="1"/>
      <protection locked="0"/>
    </xf>
    <xf numFmtId="0" fontId="4" fillId="0" borderId="4" xfId="49" applyFont="1" applyFill="1" applyBorder="1" applyAlignment="1" applyProtection="1">
      <alignment horizontal="center" vertical="center" wrapText="1"/>
      <protection locked="0"/>
    </xf>
    <xf numFmtId="0" fontId="7" fillId="0" borderId="5" xfId="49" applyFont="1" applyFill="1" applyBorder="1" applyAlignment="1" applyProtection="1">
      <alignment horizontal="center" vertical="center" wrapText="1"/>
      <protection locked="0"/>
    </xf>
    <xf numFmtId="0" fontId="13" fillId="0" borderId="5" xfId="49" applyFont="1" applyFill="1" applyBorder="1" applyAlignment="1" applyProtection="1">
      <alignment horizontal="center" vertical="center" wrapText="1"/>
      <protection locked="0"/>
    </xf>
    <xf numFmtId="0" fontId="13" fillId="0" borderId="5" xfId="49" applyFont="1" applyFill="1" applyBorder="1" applyAlignment="1" applyProtection="1">
      <alignment vertical="center"/>
      <protection locked="0"/>
    </xf>
    <xf numFmtId="0" fontId="13" fillId="0" borderId="5" xfId="49" applyFont="1" applyFill="1" applyBorder="1" applyAlignment="1" applyProtection="1">
      <alignment horizontal="center" vertical="center" wrapText="1"/>
    </xf>
    <xf numFmtId="0" fontId="13" fillId="0" borderId="5" xfId="49" applyFont="1" applyFill="1" applyBorder="1" applyAlignment="1" applyProtection="1">
      <alignment vertical="center" wrapText="1"/>
    </xf>
    <xf numFmtId="0" fontId="13" fillId="0" borderId="5" xfId="49" applyFont="1" applyFill="1" applyBorder="1" applyAlignment="1" applyProtection="1">
      <alignment vertical="center"/>
    </xf>
    <xf numFmtId="0" fontId="9" fillId="0" borderId="0" xfId="49" applyFont="1" applyFill="1" applyBorder="1" applyAlignment="1" applyProtection="1">
      <alignment horizontal="center"/>
    </xf>
    <xf numFmtId="0" fontId="9" fillId="0" borderId="0" xfId="49" applyFont="1" applyFill="1" applyBorder="1" applyAlignment="1" applyProtection="1">
      <alignment horizontal="center" wrapText="1"/>
    </xf>
    <xf numFmtId="0" fontId="9" fillId="0" borderId="0" xfId="49" applyFont="1" applyFill="1" applyBorder="1" applyAlignment="1" applyProtection="1">
      <alignment wrapText="1"/>
    </xf>
    <xf numFmtId="0" fontId="9" fillId="0" borderId="0" xfId="49" applyFont="1" applyFill="1" applyBorder="1" applyAlignment="1" applyProtection="1"/>
    <xf numFmtId="0" fontId="1" fillId="0" borderId="0" xfId="49" applyFont="1" applyFill="1" applyBorder="1" applyAlignment="1" applyProtection="1">
      <alignment horizontal="center" wrapText="1"/>
    </xf>
    <xf numFmtId="0" fontId="1" fillId="0" borderId="0" xfId="49" applyFont="1" applyFill="1" applyBorder="1" applyAlignment="1" applyProtection="1">
      <alignment wrapText="1"/>
    </xf>
    <xf numFmtId="0" fontId="1" fillId="0" borderId="8" xfId="49" applyFont="1" applyFill="1" applyBorder="1" applyAlignment="1" applyProtection="1">
      <alignment horizontal="left" wrapText="1"/>
    </xf>
    <xf numFmtId="0" fontId="14" fillId="0" borderId="14" xfId="49" applyFont="1" applyFill="1" applyBorder="1" applyAlignment="1" applyProtection="1">
      <alignment horizontal="center" vertical="center" wrapText="1"/>
    </xf>
    <xf numFmtId="0" fontId="14" fillId="0" borderId="13" xfId="49" applyFont="1" applyFill="1" applyBorder="1" applyAlignment="1" applyProtection="1">
      <alignment horizontal="center" vertical="center" wrapText="1"/>
    </xf>
    <xf numFmtId="0" fontId="14" fillId="0" borderId="7" xfId="49" applyFont="1" applyFill="1" applyBorder="1" applyAlignment="1" applyProtection="1">
      <alignment horizontal="center" vertical="center" wrapText="1"/>
    </xf>
    <xf numFmtId="0" fontId="14" fillId="0" borderId="9" xfId="49" applyFont="1" applyFill="1" applyBorder="1" applyAlignment="1" applyProtection="1">
      <alignment horizontal="center" vertical="center" wrapText="1"/>
    </xf>
    <xf numFmtId="0" fontId="14" fillId="0" borderId="15" xfId="49" applyFont="1" applyFill="1" applyBorder="1" applyAlignment="1" applyProtection="1">
      <alignment horizontal="center" vertical="center" wrapText="1"/>
    </xf>
    <xf numFmtId="0" fontId="14" fillId="0" borderId="1"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14"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9" fillId="0" borderId="16" xfId="49" applyFont="1" applyFill="1" applyBorder="1" applyAlignment="1" applyProtection="1">
      <alignment horizontal="center" vertical="center" wrapText="1"/>
    </xf>
    <xf numFmtId="0" fontId="9" fillId="0" borderId="10" xfId="49" applyFont="1" applyFill="1" applyBorder="1" applyAlignment="1" applyProtection="1">
      <alignment horizontal="center" vertical="center" wrapText="1"/>
    </xf>
    <xf numFmtId="0" fontId="9" fillId="0" borderId="4" xfId="49" applyFont="1" applyFill="1" applyBorder="1" applyAlignment="1" applyProtection="1">
      <alignment horizontal="center" vertical="center" wrapText="1"/>
    </xf>
    <xf numFmtId="0" fontId="9" fillId="0" borderId="9" xfId="49" applyFont="1" applyFill="1" applyBorder="1" applyAlignment="1" applyProtection="1">
      <alignment horizontal="center" vertical="center" wrapText="1"/>
    </xf>
    <xf numFmtId="0" fontId="14" fillId="0" borderId="16" xfId="49" applyFont="1" applyFill="1" applyBorder="1" applyAlignment="1" applyProtection="1">
      <alignment vertical="center" wrapText="1"/>
    </xf>
    <xf numFmtId="0" fontId="14" fillId="0" borderId="16" xfId="49" applyFont="1" applyFill="1" applyBorder="1" applyAlignment="1" applyProtection="1">
      <alignment horizontal="left" vertical="center" wrapText="1"/>
    </xf>
    <xf numFmtId="4" fontId="9" fillId="0" borderId="10" xfId="49" applyNumberFormat="1" applyFont="1" applyFill="1" applyBorder="1" applyAlignment="1" applyProtection="1">
      <protection locked="0"/>
    </xf>
    <xf numFmtId="4" fontId="9" fillId="0" borderId="5" xfId="49" applyNumberFormat="1" applyFont="1" applyFill="1" applyBorder="1" applyAlignment="1" applyProtection="1">
      <protection locked="0"/>
    </xf>
    <xf numFmtId="4" fontId="9" fillId="0" borderId="9" xfId="49" applyNumberFormat="1" applyFont="1" applyFill="1" applyBorder="1" applyAlignment="1" applyProtection="1">
      <protection locked="0"/>
    </xf>
    <xf numFmtId="0" fontId="5" fillId="0" borderId="16" xfId="49" applyFont="1" applyFill="1" applyBorder="1" applyAlignment="1" applyProtection="1">
      <alignment horizontal="center" vertical="center" wrapText="1"/>
    </xf>
    <xf numFmtId="0" fontId="5" fillId="0" borderId="16" xfId="49" applyFont="1" applyFill="1" applyBorder="1" applyAlignment="1" applyProtection="1">
      <alignment vertical="center" wrapText="1"/>
    </xf>
    <xf numFmtId="4" fontId="9" fillId="0" borderId="10" xfId="49" applyNumberFormat="1" applyFont="1" applyFill="1" applyBorder="1" applyAlignment="1" applyProtection="1"/>
    <xf numFmtId="4" fontId="9" fillId="0" borderId="5" xfId="49" applyNumberFormat="1" applyFont="1" applyFill="1" applyBorder="1" applyAlignment="1" applyProtection="1"/>
    <xf numFmtId="4" fontId="8" fillId="0" borderId="9" xfId="49" applyNumberFormat="1" applyFont="1" applyFill="1" applyBorder="1" applyAlignment="1" applyProtection="1"/>
    <xf numFmtId="0" fontId="5" fillId="0" borderId="7" xfId="49" applyFont="1" applyFill="1" applyBorder="1" applyAlignment="1" applyProtection="1">
      <alignment vertical="center" wrapText="1"/>
    </xf>
    <xf numFmtId="0" fontId="5" fillId="0" borderId="5" xfId="49" applyFont="1" applyFill="1" applyBorder="1" applyAlignment="1" applyProtection="1">
      <alignment horizontal="center" vertical="center" wrapText="1"/>
    </xf>
    <xf numFmtId="0" fontId="5" fillId="0" borderId="2" xfId="49" applyFont="1" applyFill="1" applyBorder="1" applyAlignment="1" applyProtection="1">
      <alignment vertical="center" wrapText="1"/>
    </xf>
    <xf numFmtId="4" fontId="9" fillId="0" borderId="4" xfId="49" applyNumberFormat="1" applyFont="1" applyFill="1" applyBorder="1" applyAlignment="1" applyProtection="1"/>
    <xf numFmtId="0" fontId="1" fillId="0" borderId="0" xfId="49" applyFont="1" applyFill="1" applyBorder="1" applyAlignment="1" applyProtection="1">
      <alignment vertical="top"/>
    </xf>
    <xf numFmtId="0" fontId="4" fillId="0" borderId="12" xfId="49" applyFont="1" applyFill="1" applyBorder="1" applyAlignment="1" applyProtection="1">
      <alignment horizontal="center" vertical="center" wrapText="1"/>
      <protection locked="0"/>
    </xf>
    <xf numFmtId="0" fontId="4" fillId="0" borderId="9" xfId="49" applyFont="1" applyFill="1" applyBorder="1" applyAlignment="1" applyProtection="1">
      <alignment horizontal="center" vertical="center" wrapText="1"/>
      <protection locked="0"/>
    </xf>
    <xf numFmtId="0" fontId="8" fillId="0" borderId="9" xfId="49" applyFont="1" applyFill="1" applyBorder="1" applyAlignment="1" applyProtection="1">
      <alignment horizontal="center" vertical="center" wrapText="1"/>
      <protection locked="0"/>
    </xf>
    <xf numFmtId="0" fontId="1" fillId="0" borderId="0" xfId="49" applyFont="1" applyFill="1" applyBorder="1" applyAlignment="1" applyProtection="1">
      <alignment horizontal="right" wrapText="1"/>
    </xf>
    <xf numFmtId="0" fontId="8" fillId="0" borderId="12" xfId="49" applyFont="1" applyFill="1" applyBorder="1" applyAlignment="1" applyProtection="1">
      <alignment horizontal="center" vertical="center" wrapText="1"/>
      <protection locked="0"/>
    </xf>
    <xf numFmtId="0" fontId="8" fillId="0" borderId="12"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xf>
    <xf numFmtId="0" fontId="8" fillId="0" borderId="9" xfId="49" applyFont="1" applyFill="1" applyBorder="1" applyAlignment="1" applyProtection="1">
      <alignment horizontal="center" vertical="center" wrapText="1"/>
    </xf>
    <xf numFmtId="0" fontId="8" fillId="0" borderId="9" xfId="49" applyFont="1" applyFill="1" applyBorder="1" applyAlignment="1" applyProtection="1">
      <alignment horizontal="center"/>
    </xf>
    <xf numFmtId="4" fontId="8" fillId="0" borderId="9" xfId="49" applyNumberFormat="1" applyFont="1" applyFill="1" applyBorder="1" applyAlignment="1" applyProtection="1">
      <alignment vertical="top"/>
    </xf>
    <xf numFmtId="4" fontId="8" fillId="0" borderId="9" xfId="49" applyNumberFormat="1" applyFont="1" applyFill="1" applyBorder="1" applyAlignment="1" applyProtection="1">
      <alignment horizontal="center"/>
    </xf>
    <xf numFmtId="4" fontId="6" fillId="0" borderId="9" xfId="49" applyNumberFormat="1" applyFont="1" applyFill="1" applyBorder="1" applyAlignment="1" applyProtection="1">
      <alignment vertical="top"/>
    </xf>
    <xf numFmtId="0" fontId="2" fillId="0" borderId="0" xfId="49" applyFont="1" applyFill="1" applyBorder="1" applyAlignment="1" applyProtection="1">
      <alignment vertical="top"/>
    </xf>
    <xf numFmtId="0" fontId="15" fillId="0" borderId="0" xfId="49" applyFont="1" applyFill="1" applyBorder="1" applyAlignment="1" applyProtection="1">
      <alignment horizontal="center" vertical="center" wrapText="1"/>
      <protection locked="0"/>
    </xf>
    <xf numFmtId="0" fontId="7" fillId="0" borderId="14" xfId="49" applyFont="1" applyFill="1" applyBorder="1" applyAlignment="1" applyProtection="1">
      <alignment horizontal="center" vertical="center" wrapText="1"/>
      <protection locked="0"/>
    </xf>
    <xf numFmtId="0" fontId="6" fillId="0" borderId="11" xfId="49" applyFont="1" applyFill="1" applyBorder="1" applyAlignment="1" applyProtection="1">
      <alignment vertical="top" wrapText="1"/>
      <protection locked="0"/>
    </xf>
    <xf numFmtId="0" fontId="6" fillId="0" borderId="13"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7" fillId="0" borderId="6" xfId="49" applyFont="1" applyFill="1" applyBorder="1" applyAlignment="1" applyProtection="1">
      <alignment horizontal="center" vertical="center" wrapText="1"/>
      <protection locked="0"/>
    </xf>
    <xf numFmtId="0" fontId="6" fillId="0" borderId="15" xfId="49" applyFont="1" applyFill="1" applyBorder="1" applyAlignment="1" applyProtection="1">
      <alignment vertical="top" wrapText="1"/>
      <protection locked="0"/>
    </xf>
    <xf numFmtId="0" fontId="6" fillId="0" borderId="0" xfId="49" applyFont="1" applyFill="1" applyBorder="1" applyAlignment="1" applyProtection="1"/>
    <xf numFmtId="0" fontId="6" fillId="0" borderId="12"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wrapText="1"/>
      <protection locked="0"/>
    </xf>
    <xf numFmtId="0" fontId="7" fillId="0" borderId="2" xfId="49" applyFont="1" applyFill="1" applyBorder="1" applyAlignment="1" applyProtection="1">
      <alignment horizontal="center" vertical="center" wrapText="1"/>
      <protection locked="0"/>
    </xf>
    <xf numFmtId="0" fontId="6" fillId="0" borderId="6" xfId="49" applyFont="1" applyFill="1" applyBorder="1" applyAlignment="1" applyProtection="1">
      <alignment vertical="top" wrapText="1"/>
      <protection locked="0"/>
    </xf>
    <xf numFmtId="0" fontId="6" fillId="0" borderId="7" xfId="49" applyFont="1" applyFill="1" applyBorder="1" applyAlignment="1" applyProtection="1">
      <alignment vertical="top" wrapText="1"/>
      <protection locked="0"/>
    </xf>
    <xf numFmtId="0" fontId="6" fillId="0" borderId="8" xfId="49" applyFont="1" applyFill="1" applyBorder="1" applyAlignment="1" applyProtection="1">
      <alignment vertical="top" wrapText="1"/>
      <protection locked="0"/>
    </xf>
    <xf numFmtId="0" fontId="6" fillId="0" borderId="9"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wrapText="1"/>
      <protection locked="0"/>
    </xf>
    <xf numFmtId="0" fontId="7" fillId="0" borderId="4" xfId="49" applyFont="1" applyFill="1" applyBorder="1" applyAlignment="1" applyProtection="1">
      <alignment horizontal="center" vertical="center"/>
    </xf>
    <xf numFmtId="0" fontId="13" fillId="0" borderId="5" xfId="49" applyFont="1" applyFill="1" applyBorder="1" applyAlignment="1" applyProtection="1">
      <alignment horizontal="center" vertical="top" wrapText="1"/>
    </xf>
    <xf numFmtId="0" fontId="16" fillId="0" borderId="5" xfId="49" applyFont="1" applyFill="1" applyBorder="1" applyAlignment="1" applyProtection="1">
      <alignment horizontal="center" vertical="center" wrapText="1"/>
    </xf>
    <xf numFmtId="176" fontId="13" fillId="0" borderId="5" xfId="49" applyNumberFormat="1" applyFont="1" applyFill="1" applyBorder="1" applyAlignment="1" applyProtection="1">
      <alignment horizontal="right" vertical="center"/>
    </xf>
    <xf numFmtId="176" fontId="13" fillId="0" borderId="5" xfId="49" applyNumberFormat="1" applyFont="1" applyFill="1" applyBorder="1" applyAlignment="1" applyProtection="1">
      <alignment horizontal="right" vertical="center"/>
      <protection locked="0"/>
    </xf>
    <xf numFmtId="0" fontId="7"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vertical="top" wrapText="1"/>
      <protection locked="0"/>
    </xf>
    <xf numFmtId="0" fontId="1" fillId="0" borderId="0" xfId="49" applyFont="1" applyFill="1" applyBorder="1" applyAlignment="1" applyProtection="1">
      <alignment horizontal="center" vertical="center"/>
    </xf>
    <xf numFmtId="0" fontId="6" fillId="0" borderId="6" xfId="49" applyFont="1" applyFill="1" applyBorder="1" applyAlignment="1" applyProtection="1">
      <alignment vertical="top"/>
    </xf>
    <xf numFmtId="0" fontId="7" fillId="0" borderId="2" xfId="49" applyFont="1" applyFill="1" applyBorder="1" applyAlignment="1" applyProtection="1">
      <alignment horizontal="center" vertical="center"/>
    </xf>
    <xf numFmtId="0" fontId="7" fillId="0" borderId="10" xfId="49" applyFont="1" applyFill="1" applyBorder="1" applyAlignment="1" applyProtection="1">
      <alignment horizontal="center" vertical="center" wrapText="1"/>
    </xf>
    <xf numFmtId="176" fontId="2" fillId="0" borderId="5" xfId="49" applyNumberFormat="1" applyFont="1" applyFill="1" applyBorder="1" applyAlignment="1" applyProtection="1"/>
    <xf numFmtId="176" fontId="13" fillId="0" borderId="4" xfId="49" applyNumberFormat="1" applyFont="1" applyFill="1" applyBorder="1" applyAlignment="1" applyProtection="1">
      <alignment horizontal="right" vertical="center"/>
      <protection locked="0"/>
    </xf>
    <xf numFmtId="176" fontId="6" fillId="0" borderId="9" xfId="49" applyNumberFormat="1" applyFont="1" applyFill="1" applyBorder="1" applyAlignment="1" applyProtection="1"/>
    <xf numFmtId="0" fontId="7" fillId="0" borderId="0" xfId="49" applyFont="1" applyFill="1" applyBorder="1" applyAlignment="1" applyProtection="1">
      <alignment horizontal="center" vertical="center" wrapText="1"/>
      <protection locked="0"/>
    </xf>
    <xf numFmtId="0" fontId="7" fillId="0" borderId="13" xfId="49" applyFont="1" applyFill="1" applyBorder="1" applyAlignment="1" applyProtection="1">
      <alignment horizontal="center" vertical="center" wrapText="1"/>
      <protection locked="0"/>
    </xf>
    <xf numFmtId="0" fontId="7" fillId="0" borderId="7" xfId="49" applyFont="1" applyFill="1" applyBorder="1" applyAlignment="1" applyProtection="1">
      <alignment horizontal="center" vertical="center"/>
    </xf>
    <xf numFmtId="0" fontId="7" fillId="0" borderId="9" xfId="49" applyFont="1" applyFill="1" applyBorder="1" applyAlignment="1" applyProtection="1">
      <alignment horizontal="center" vertical="center" wrapText="1"/>
      <protection locked="0"/>
    </xf>
    <xf numFmtId="176" fontId="13" fillId="0" borderId="9" xfId="49" applyNumberFormat="1" applyFont="1" applyFill="1" applyBorder="1" applyAlignment="1" applyProtection="1">
      <alignment horizontal="right" vertical="center"/>
      <protection locked="0"/>
    </xf>
    <xf numFmtId="0" fontId="9" fillId="0" borderId="0" xfId="49" applyFont="1" applyFill="1" applyBorder="1" applyAlignment="1" applyProtection="1">
      <alignment vertical="center"/>
    </xf>
    <xf numFmtId="176" fontId="1" fillId="0" borderId="0" xfId="49" applyNumberFormat="1" applyFont="1" applyFill="1" applyBorder="1" applyAlignment="1" applyProtection="1">
      <alignment vertical="center"/>
    </xf>
    <xf numFmtId="0" fontId="7" fillId="0" borderId="0" xfId="49" applyFont="1" applyFill="1" applyBorder="1" applyAlignment="1" applyProtection="1">
      <alignment vertical="center"/>
    </xf>
    <xf numFmtId="176" fontId="7" fillId="0" borderId="0" xfId="49" applyNumberFormat="1" applyFont="1" applyFill="1" applyBorder="1" applyAlignment="1" applyProtection="1">
      <alignment horizontal="right" vertical="center"/>
    </xf>
    <xf numFmtId="176" fontId="3" fillId="0" borderId="0" xfId="49" applyNumberFormat="1" applyFont="1" applyFill="1" applyBorder="1" applyAlignment="1" applyProtection="1">
      <alignment horizontal="center" vertical="center"/>
    </xf>
    <xf numFmtId="0" fontId="8" fillId="0" borderId="0" xfId="49" applyFont="1" applyFill="1" applyBorder="1" applyAlignment="1" applyProtection="1">
      <alignment horizontal="left" vertical="center"/>
    </xf>
    <xf numFmtId="0" fontId="17" fillId="0" borderId="0" xfId="49" applyFont="1" applyFill="1" applyBorder="1" applyAlignment="1" applyProtection="1">
      <alignment horizontal="center" vertical="center"/>
    </xf>
    <xf numFmtId="176" fontId="8" fillId="0" borderId="0" xfId="49" applyNumberFormat="1" applyFont="1" applyFill="1" applyBorder="1" applyAlignment="1" applyProtection="1">
      <alignment horizontal="right"/>
    </xf>
    <xf numFmtId="0" fontId="8" fillId="0" borderId="2"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176" fontId="8" fillId="0" borderId="10" xfId="49" applyNumberFormat="1" applyFont="1" applyFill="1" applyBorder="1" applyAlignment="1" applyProtection="1">
      <alignment horizontal="center" vertical="center"/>
    </xf>
    <xf numFmtId="0" fontId="8" fillId="0" borderId="1" xfId="49" applyFont="1" applyFill="1" applyBorder="1" applyAlignment="1" applyProtection="1">
      <alignment horizontal="center" vertical="center"/>
    </xf>
    <xf numFmtId="176" fontId="8" fillId="0" borderId="1" xfId="49" applyNumberFormat="1"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xf>
    <xf numFmtId="176" fontId="8" fillId="0" borderId="3" xfId="49" applyNumberFormat="1" applyFont="1" applyFill="1" applyBorder="1" applyAlignment="1" applyProtection="1">
      <alignment horizontal="center" vertical="center" wrapText="1"/>
    </xf>
    <xf numFmtId="4" fontId="8" fillId="0" borderId="5" xfId="49" applyNumberFormat="1" applyFont="1" applyFill="1" applyBorder="1" applyAlignment="1" applyProtection="1">
      <alignment horizontal="right"/>
    </xf>
    <xf numFmtId="0" fontId="8" fillId="0" borderId="8" xfId="49" applyFont="1" applyFill="1" applyBorder="1" applyAlignment="1" applyProtection="1">
      <alignment horizontal="left" vertical="center" wrapText="1"/>
      <protection locked="0"/>
    </xf>
    <xf numFmtId="176" fontId="8" fillId="0" borderId="16" xfId="49" applyNumberFormat="1" applyFont="1" applyFill="1" applyBorder="1" applyAlignment="1" applyProtection="1">
      <alignment horizontal="right" vertical="center"/>
      <protection locked="0"/>
    </xf>
    <xf numFmtId="176" fontId="9" fillId="0" borderId="16" xfId="49" applyNumberFormat="1" applyFont="1" applyFill="1" applyBorder="1" applyAlignment="1" applyProtection="1">
      <alignment vertical="center"/>
    </xf>
    <xf numFmtId="4" fontId="9" fillId="0" borderId="0" xfId="49" applyNumberFormat="1" applyFont="1" applyFill="1" applyBorder="1" applyAlignment="1" applyProtection="1">
      <alignment horizontal="right"/>
    </xf>
    <xf numFmtId="0" fontId="9" fillId="0" borderId="5" xfId="49" applyFont="1" applyFill="1" applyBorder="1" applyAlignment="1" applyProtection="1">
      <alignment vertical="center"/>
      <protection locked="0"/>
    </xf>
    <xf numFmtId="4" fontId="8" fillId="0" borderId="5" xfId="49" applyNumberFormat="1" applyFont="1" applyFill="1" applyBorder="1" applyAlignment="1" applyProtection="1">
      <alignment horizontal="right"/>
      <protection locked="0"/>
    </xf>
    <xf numFmtId="0" fontId="8" fillId="0" borderId="5" xfId="49" applyFont="1" applyFill="1" applyBorder="1" applyAlignment="1" applyProtection="1">
      <alignment horizontal="right"/>
    </xf>
    <xf numFmtId="0" fontId="8" fillId="0" borderId="5" xfId="49" applyFont="1" applyFill="1" applyBorder="1" applyAlignment="1" applyProtection="1">
      <alignment horizontal="left" vertical="center"/>
    </xf>
    <xf numFmtId="0" fontId="8" fillId="0" borderId="9" xfId="49" applyFont="1" applyFill="1" applyBorder="1" applyAlignment="1" applyProtection="1">
      <alignment horizontal="left" vertical="center" wrapText="1"/>
      <protection locked="0"/>
    </xf>
    <xf numFmtId="176" fontId="8" fillId="0" borderId="9" xfId="49" applyNumberFormat="1" applyFont="1" applyFill="1" applyBorder="1" applyAlignment="1" applyProtection="1">
      <alignment horizontal="right" vertical="center"/>
      <protection locked="0"/>
    </xf>
    <xf numFmtId="0" fontId="17" fillId="0" borderId="5" xfId="49" applyFont="1" applyFill="1" applyBorder="1" applyAlignment="1" applyProtection="1">
      <alignment horizontal="center" vertical="center"/>
    </xf>
    <xf numFmtId="4" fontId="17" fillId="0" borderId="5" xfId="49" applyNumberFormat="1" applyFont="1" applyFill="1" applyBorder="1" applyAlignment="1" applyProtection="1">
      <alignment horizontal="right"/>
    </xf>
    <xf numFmtId="176" fontId="17" fillId="0" borderId="5" xfId="49" applyNumberFormat="1" applyFont="1" applyFill="1" applyBorder="1" applyAlignment="1" applyProtection="1">
      <alignment horizontal="right"/>
    </xf>
    <xf numFmtId="0" fontId="8" fillId="0" borderId="0" xfId="49" applyFont="1" applyFill="1" applyBorder="1" applyAlignment="1" applyProtection="1">
      <alignment horizontal="right"/>
    </xf>
    <xf numFmtId="4" fontId="8" fillId="0" borderId="9"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4" fontId="9" fillId="0" borderId="10" xfId="49" applyNumberFormat="1" applyFont="1" applyFill="1" applyBorder="1" applyAlignment="1" applyProtection="1">
      <alignment horizontal="right" vertical="center"/>
      <protection locked="0"/>
    </xf>
    <xf numFmtId="0" fontId="9" fillId="0" borderId="4" xfId="49" applyFont="1" applyFill="1" applyBorder="1" applyAlignment="1" applyProtection="1">
      <alignment vertical="center"/>
      <protection locked="0"/>
    </xf>
    <xf numFmtId="0" fontId="9" fillId="0" borderId="4" xfId="49" applyFont="1" applyFill="1" applyBorder="1" applyAlignment="1" applyProtection="1">
      <protection locked="0"/>
    </xf>
    <xf numFmtId="4" fontId="9" fillId="0" borderId="9" xfId="49" applyNumberFormat="1" applyFont="1" applyFill="1" applyBorder="1" applyAlignment="1" applyProtection="1">
      <alignment horizontal="right"/>
      <protection locked="0"/>
    </xf>
    <xf numFmtId="0" fontId="9" fillId="0" borderId="5" xfId="49" applyFont="1" applyFill="1" applyBorder="1" applyAlignment="1" applyProtection="1">
      <protection locked="0"/>
    </xf>
    <xf numFmtId="0" fontId="17" fillId="0" borderId="5" xfId="49" applyFont="1" applyFill="1" applyBorder="1" applyAlignment="1" applyProtection="1">
      <alignment horizontal="center" vertical="center"/>
      <protection locked="0"/>
    </xf>
    <xf numFmtId="4" fontId="17" fillId="0" borderId="5" xfId="49" applyNumberFormat="1" applyFont="1" applyFill="1" applyBorder="1" applyAlignment="1" applyProtection="1">
      <alignment vertical="center"/>
      <protection locked="0"/>
    </xf>
    <xf numFmtId="0" fontId="3" fillId="0" borderId="0" xfId="49" applyFont="1" applyFill="1" applyBorder="1" applyAlignment="1" applyProtection="1">
      <alignment horizontal="center" vertical="top"/>
    </xf>
    <xf numFmtId="0" fontId="9" fillId="0" borderId="5" xfId="49" applyFont="1" applyFill="1" applyBorder="1" applyAlignment="1" applyProtection="1">
      <alignment vertical="center"/>
    </xf>
    <xf numFmtId="4" fontId="9" fillId="0" borderId="10" xfId="49" applyNumberFormat="1" applyFont="1" applyFill="1" applyBorder="1" applyAlignment="1" applyProtection="1">
      <alignment horizontal="right"/>
    </xf>
    <xf numFmtId="0" fontId="9" fillId="0" borderId="4" xfId="49" applyFont="1" applyFill="1" applyBorder="1" applyAlignment="1" applyProtection="1">
      <alignment vertical="center"/>
    </xf>
    <xf numFmtId="4" fontId="9" fillId="0" borderId="9" xfId="49" applyNumberFormat="1" applyFont="1" applyFill="1" applyBorder="1" applyAlignment="1" applyProtection="1">
      <alignment horizontal="right"/>
    </xf>
    <xf numFmtId="0" fontId="9" fillId="0" borderId="4" xfId="49" applyFont="1" applyFill="1" applyBorder="1" applyAlignment="1" applyProtection="1"/>
    <xf numFmtId="0" fontId="9" fillId="0" borderId="5" xfId="49" applyFont="1" applyFill="1" applyBorder="1" applyAlignment="1" applyProtection="1"/>
    <xf numFmtId="4" fontId="8" fillId="0" borderId="2" xfId="49" applyNumberFormat="1" applyFont="1" applyFill="1" applyBorder="1" applyAlignment="1" applyProtection="1">
      <alignment vertical="center"/>
    </xf>
    <xf numFmtId="0" fontId="8" fillId="0" borderId="2" xfId="49" applyFont="1" applyFill="1" applyBorder="1" applyAlignment="1" applyProtection="1"/>
    <xf numFmtId="0" fontId="9" fillId="0" borderId="5" xfId="49" applyFont="1" applyFill="1" applyBorder="1" applyAlignment="1" applyProtection="1">
      <alignment horizontal="left" vertical="center"/>
    </xf>
    <xf numFmtId="0" fontId="17" fillId="0" borderId="4" xfId="49" applyFont="1" applyFill="1" applyBorder="1" applyAlignment="1" applyProtection="1">
      <alignment horizontal="center" vertical="center"/>
    </xf>
    <xf numFmtId="4" fontId="17" fillId="0" borderId="7" xfId="49" applyNumberFormat="1" applyFont="1" applyFill="1" applyBorder="1" applyAlignment="1" applyProtection="1">
      <alignment vertical="center"/>
    </xf>
    <xf numFmtId="4" fontId="17" fillId="0" borderId="5" xfId="49" applyNumberFormat="1" applyFont="1" applyFill="1" applyBorder="1" applyAlignment="1" applyProtection="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B16" sqref="B16"/>
    </sheetView>
  </sheetViews>
  <sheetFormatPr defaultColWidth="10.6666666666667" defaultRowHeight="14.25" customHeight="1" outlineLevelCol="3"/>
  <cols>
    <col min="1" max="1" width="41.6666666666667" style="1" customWidth="1"/>
    <col min="2" max="2" width="44" style="1" customWidth="1"/>
    <col min="3" max="3" width="41.3333333333333" style="1" customWidth="1"/>
    <col min="4" max="4" width="47.1666666666667" style="1" customWidth="1"/>
    <col min="5" max="16384" width="10.6666666666667" style="52" customWidth="1"/>
  </cols>
  <sheetData>
    <row r="1" ht="12" customHeight="1" spans="4:4">
      <c r="D1" s="45"/>
    </row>
    <row r="2" ht="25.5" customHeight="1" spans="1:4">
      <c r="A2" s="227" t="s">
        <v>0</v>
      </c>
      <c r="B2" s="227"/>
      <c r="C2" s="227"/>
      <c r="D2" s="227"/>
    </row>
    <row r="3" s="105" customFormat="1" ht="19.5" customHeight="1" spans="1:4">
      <c r="A3" s="192" t="s">
        <v>1</v>
      </c>
      <c r="B3" s="193"/>
      <c r="C3" s="193"/>
      <c r="D3" s="216" t="s">
        <v>2</v>
      </c>
    </row>
    <row r="4" s="105" customFormat="1" ht="19.5" customHeight="1" spans="1:4">
      <c r="A4" s="195" t="s">
        <v>3</v>
      </c>
      <c r="B4" s="196"/>
      <c r="C4" s="195" t="s">
        <v>4</v>
      </c>
      <c r="D4" s="196"/>
    </row>
    <row r="5" s="105" customFormat="1" ht="19.5" customHeight="1" spans="1:4">
      <c r="A5" s="198" t="s">
        <v>5</v>
      </c>
      <c r="B5" s="198" t="s">
        <v>6</v>
      </c>
      <c r="C5" s="198" t="s">
        <v>7</v>
      </c>
      <c r="D5" s="198" t="s">
        <v>6</v>
      </c>
    </row>
    <row r="6" s="105" customFormat="1" ht="19.5" customHeight="1" spans="1:4">
      <c r="A6" s="200"/>
      <c r="B6" s="200"/>
      <c r="C6" s="200"/>
      <c r="D6" s="200"/>
    </row>
    <row r="7" s="105" customFormat="1" ht="17.25" customHeight="1" spans="1:4">
      <c r="A7" s="228" t="s">
        <v>8</v>
      </c>
      <c r="B7" s="229">
        <v>1568.8</v>
      </c>
      <c r="C7" s="211" t="s">
        <v>9</v>
      </c>
      <c r="D7" s="217"/>
    </row>
    <row r="8" s="105" customFormat="1" ht="17.25" customHeight="1" spans="1:4">
      <c r="A8" s="230" t="s">
        <v>10</v>
      </c>
      <c r="B8" s="231"/>
      <c r="C8" s="211" t="s">
        <v>11</v>
      </c>
      <c r="D8" s="217"/>
    </row>
    <row r="9" s="105" customFormat="1" ht="17.25" customHeight="1" spans="1:4">
      <c r="A9" s="230" t="s">
        <v>12</v>
      </c>
      <c r="B9" s="231"/>
      <c r="C9" s="211" t="s">
        <v>13</v>
      </c>
      <c r="D9" s="217"/>
    </row>
    <row r="10" s="105" customFormat="1" ht="17.25" customHeight="1" spans="1:4">
      <c r="A10" s="232" t="s">
        <v>14</v>
      </c>
      <c r="B10" s="231"/>
      <c r="C10" s="211" t="s">
        <v>15</v>
      </c>
      <c r="D10" s="217"/>
    </row>
    <row r="11" s="105" customFormat="1" ht="17.25" customHeight="1" spans="1:4">
      <c r="A11" s="232" t="s">
        <v>16</v>
      </c>
      <c r="B11" s="231"/>
      <c r="C11" s="211" t="s">
        <v>17</v>
      </c>
      <c r="D11" s="217"/>
    </row>
    <row r="12" s="105" customFormat="1" ht="17.25" customHeight="1" spans="1:4">
      <c r="A12" s="221" t="s">
        <v>18</v>
      </c>
      <c r="B12" s="223"/>
      <c r="C12" s="211" t="s">
        <v>19</v>
      </c>
      <c r="D12" s="217">
        <v>1530.15</v>
      </c>
    </row>
    <row r="13" s="105" customFormat="1" ht="17.25" customHeight="1" spans="1:4">
      <c r="A13" s="221" t="s">
        <v>20</v>
      </c>
      <c r="B13" s="223"/>
      <c r="C13" s="211" t="s">
        <v>21</v>
      </c>
      <c r="D13" s="217"/>
    </row>
    <row r="14" s="105" customFormat="1" ht="17.25" customHeight="1" spans="1:4">
      <c r="A14" s="221" t="s">
        <v>22</v>
      </c>
      <c r="B14" s="223"/>
      <c r="C14" s="211" t="s">
        <v>23</v>
      </c>
      <c r="D14" s="217">
        <v>159.3</v>
      </c>
    </row>
    <row r="15" s="105" customFormat="1" ht="17.25" customHeight="1" spans="1:4">
      <c r="A15" s="221" t="s">
        <v>24</v>
      </c>
      <c r="B15" s="223"/>
      <c r="C15" s="211" t="s">
        <v>25</v>
      </c>
      <c r="D15" s="217"/>
    </row>
    <row r="16" s="105" customFormat="1" ht="17.25" customHeight="1" spans="1:4">
      <c r="A16" s="232" t="s">
        <v>26</v>
      </c>
      <c r="B16" s="231">
        <v>250</v>
      </c>
      <c r="C16" s="211" t="s">
        <v>27</v>
      </c>
      <c r="D16" s="217">
        <v>77.23</v>
      </c>
    </row>
    <row r="17" s="105" customFormat="1" ht="17.25" customHeight="1" spans="1:4">
      <c r="A17" s="233"/>
      <c r="B17" s="234"/>
      <c r="C17" s="211" t="s">
        <v>28</v>
      </c>
      <c r="D17" s="217"/>
    </row>
    <row r="18" s="105" customFormat="1" ht="17.25" customHeight="1" spans="1:4">
      <c r="A18" s="233"/>
      <c r="B18" s="235"/>
      <c r="C18" s="211" t="s">
        <v>29</v>
      </c>
      <c r="D18" s="217"/>
    </row>
    <row r="19" s="105" customFormat="1" ht="17.25" customHeight="1" spans="1:4">
      <c r="A19" s="233"/>
      <c r="B19" s="235"/>
      <c r="C19" s="211" t="s">
        <v>30</v>
      </c>
      <c r="D19" s="217"/>
    </row>
    <row r="20" s="105" customFormat="1" ht="17.25" customHeight="1" spans="1:4">
      <c r="A20" s="233"/>
      <c r="B20" s="235"/>
      <c r="C20" s="211" t="s">
        <v>31</v>
      </c>
      <c r="D20" s="217"/>
    </row>
    <row r="21" s="105" customFormat="1" ht="17.25" customHeight="1" spans="1:4">
      <c r="A21" s="228"/>
      <c r="B21" s="235"/>
      <c r="C21" s="211" t="s">
        <v>32</v>
      </c>
      <c r="D21" s="217"/>
    </row>
    <row r="22" s="105" customFormat="1" ht="17.25" customHeight="1" spans="1:4">
      <c r="A22" s="236"/>
      <c r="B22" s="235"/>
      <c r="C22" s="211" t="s">
        <v>33</v>
      </c>
      <c r="D22" s="217"/>
    </row>
    <row r="23" s="105" customFormat="1" ht="17.25" customHeight="1" spans="1:4">
      <c r="A23" s="236"/>
      <c r="B23" s="235"/>
      <c r="C23" s="211" t="s">
        <v>34</v>
      </c>
      <c r="D23" s="217"/>
    </row>
    <row r="24" s="105" customFormat="1" ht="17.25" customHeight="1" spans="1:4">
      <c r="A24" s="236"/>
      <c r="B24" s="235"/>
      <c r="C24" s="211" t="s">
        <v>35</v>
      </c>
      <c r="D24" s="217"/>
    </row>
    <row r="25" s="105" customFormat="1" ht="17.25" customHeight="1" spans="1:4">
      <c r="A25" s="236"/>
      <c r="B25" s="235"/>
      <c r="C25" s="211" t="s">
        <v>36</v>
      </c>
      <c r="D25" s="217"/>
    </row>
    <row r="26" s="105" customFormat="1" ht="17.25" customHeight="1" spans="1:4">
      <c r="A26" s="236"/>
      <c r="B26" s="235"/>
      <c r="C26" s="211" t="s">
        <v>37</v>
      </c>
      <c r="D26" s="217">
        <v>52.12</v>
      </c>
    </row>
    <row r="27" s="105" customFormat="1" ht="17.25" customHeight="1" spans="1:4">
      <c r="A27" s="236"/>
      <c r="B27" s="235"/>
      <c r="C27" s="211" t="s">
        <v>38</v>
      </c>
      <c r="D27" s="217"/>
    </row>
    <row r="28" s="105" customFormat="1" ht="17.25" customHeight="1" spans="1:4">
      <c r="A28" s="236"/>
      <c r="B28" s="235"/>
      <c r="C28" s="211" t="s">
        <v>39</v>
      </c>
      <c r="D28" s="217"/>
    </row>
    <row r="29" customHeight="1" spans="1:4">
      <c r="A29" s="236"/>
      <c r="B29" s="235"/>
      <c r="C29" s="211" t="s">
        <v>40</v>
      </c>
      <c r="D29" s="217"/>
    </row>
    <row r="30" customHeight="1" spans="1:4">
      <c r="A30" s="236"/>
      <c r="B30" s="235"/>
      <c r="C30" s="211" t="s">
        <v>41</v>
      </c>
      <c r="D30" s="217"/>
    </row>
    <row r="31" customHeight="1" spans="1:4">
      <c r="A31" s="236"/>
      <c r="B31" s="235"/>
      <c r="C31" s="211" t="s">
        <v>42</v>
      </c>
      <c r="D31" s="217"/>
    </row>
    <row r="32" customHeight="1" spans="1:4">
      <c r="A32" s="236"/>
      <c r="B32" s="235"/>
      <c r="C32" s="211" t="s">
        <v>43</v>
      </c>
      <c r="D32" s="217"/>
    </row>
    <row r="33" customHeight="1" spans="1:4">
      <c r="A33" s="236"/>
      <c r="B33" s="235"/>
      <c r="C33" s="211" t="s">
        <v>44</v>
      </c>
      <c r="D33" s="217"/>
    </row>
    <row r="34" customHeight="1" spans="1:4">
      <c r="A34" s="236"/>
      <c r="B34" s="235"/>
      <c r="C34" s="211" t="s">
        <v>45</v>
      </c>
      <c r="D34" s="217"/>
    </row>
    <row r="35" s="105" customFormat="1" ht="17.25" customHeight="1" spans="1:4">
      <c r="A35" s="236"/>
      <c r="B35" s="235"/>
      <c r="C35" s="211" t="s">
        <v>46</v>
      </c>
      <c r="D35" s="217"/>
    </row>
    <row r="36" s="105" customFormat="1" ht="17.25" customHeight="1" spans="1:4">
      <c r="A36" s="237" t="s">
        <v>47</v>
      </c>
      <c r="B36" s="238">
        <v>1818.8</v>
      </c>
      <c r="C36" s="213" t="s">
        <v>48</v>
      </c>
      <c r="D36" s="239">
        <v>1818.8</v>
      </c>
    </row>
  </sheetData>
  <mergeCells count="7">
    <mergeCell ref="A2:D2"/>
    <mergeCell ref="A4:B4"/>
    <mergeCell ref="C4:D4"/>
    <mergeCell ref="A5:A6"/>
    <mergeCell ref="B5:B6"/>
    <mergeCell ref="C5:C6"/>
    <mergeCell ref="D5:D6"/>
  </mergeCells>
  <printOptions horizontalCentered="1"/>
  <pageMargins left="0.385416666666667" right="0.385416666666667" top="0.583333333333333" bottom="0.583333333333333" header="0.5" footer="0.5"/>
  <pageSetup paperSize="9" scale="83"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18"/>
  <sheetViews>
    <sheetView workbookViewId="0">
      <selection activeCell="F4" sqref="F4"/>
    </sheetView>
  </sheetViews>
  <sheetFormatPr defaultColWidth="10.6666666666667" defaultRowHeight="14.25" customHeight="1" outlineLevelCol="1"/>
  <cols>
    <col min="1" max="1" width="44.8333333333333" style="5" customWidth="1"/>
    <col min="2" max="2" width="62.8333333333333" style="5" customWidth="1"/>
    <col min="3" max="16384" width="10.6666666666667" style="2" customWidth="1"/>
  </cols>
  <sheetData>
    <row r="1" s="5" customFormat="1" ht="20.25" customHeight="1" spans="1:2">
      <c r="A1" s="218"/>
      <c r="B1" s="218"/>
    </row>
    <row r="2" s="5" customFormat="1" ht="39.75" customHeight="1" spans="1:2">
      <c r="A2" s="59" t="s">
        <v>49</v>
      </c>
      <c r="B2" s="59"/>
    </row>
    <row r="3" s="105" customFormat="1" ht="39" customHeight="1" spans="1:2">
      <c r="A3" s="192" t="s">
        <v>1</v>
      </c>
      <c r="B3" s="219" t="s">
        <v>50</v>
      </c>
    </row>
    <row r="4" s="105" customFormat="1" ht="27" customHeight="1" spans="1:2">
      <c r="A4" s="198" t="s">
        <v>5</v>
      </c>
      <c r="B4" s="198" t="s">
        <v>51</v>
      </c>
    </row>
    <row r="5" s="105" customFormat="1" ht="27" customHeight="1" spans="1:2">
      <c r="A5" s="200"/>
      <c r="B5" s="200"/>
    </row>
    <row r="6" s="105" customFormat="1" ht="26.25" customHeight="1" spans="1:2">
      <c r="A6" s="207" t="s">
        <v>8</v>
      </c>
      <c r="B6" s="220">
        <v>1568.8</v>
      </c>
    </row>
    <row r="7" s="105" customFormat="1" ht="26.25" customHeight="1" spans="1:2">
      <c r="A7" s="221" t="s">
        <v>10</v>
      </c>
      <c r="B7" s="217"/>
    </row>
    <row r="8" s="105" customFormat="1" ht="26.25" customHeight="1" spans="1:2">
      <c r="A8" s="221" t="s">
        <v>12</v>
      </c>
      <c r="B8" s="217"/>
    </row>
    <row r="9" s="105" customFormat="1" ht="26.25" customHeight="1" spans="1:2">
      <c r="A9" s="222" t="s">
        <v>14</v>
      </c>
      <c r="B9" s="223"/>
    </row>
    <row r="10" s="105" customFormat="1" ht="26.25" customHeight="1" spans="1:2">
      <c r="A10" s="222" t="s">
        <v>16</v>
      </c>
      <c r="B10" s="223"/>
    </row>
    <row r="11" s="105" customFormat="1" ht="26.25" customHeight="1" spans="1:2">
      <c r="A11" s="221" t="s">
        <v>18</v>
      </c>
      <c r="B11" s="217"/>
    </row>
    <row r="12" s="105" customFormat="1" ht="26.25" customHeight="1" spans="1:2">
      <c r="A12" s="221" t="s">
        <v>20</v>
      </c>
      <c r="B12" s="217"/>
    </row>
    <row r="13" ht="26.25" customHeight="1" spans="1:2">
      <c r="A13" s="221" t="s">
        <v>22</v>
      </c>
      <c r="B13" s="217"/>
    </row>
    <row r="14" ht="26.25" customHeight="1" spans="1:2">
      <c r="A14" s="221" t="s">
        <v>24</v>
      </c>
      <c r="B14" s="217"/>
    </row>
    <row r="15" ht="26.25" customHeight="1" spans="1:2">
      <c r="A15" s="222" t="s">
        <v>26</v>
      </c>
      <c r="B15" s="217">
        <v>250</v>
      </c>
    </row>
    <row r="16" ht="26.25" customHeight="1" spans="1:2">
      <c r="A16" s="224"/>
      <c r="B16" s="207"/>
    </row>
    <row r="17" s="105" customFormat="1" ht="26.25" customHeight="1" spans="1:2">
      <c r="A17" s="224"/>
      <c r="B17" s="207"/>
    </row>
    <row r="18" s="105" customFormat="1" ht="32.25" customHeight="1" spans="1:2">
      <c r="A18" s="225" t="s">
        <v>47</v>
      </c>
      <c r="B18" s="226">
        <v>1818.8</v>
      </c>
    </row>
  </sheetData>
  <mergeCells count="4">
    <mergeCell ref="A1:B1"/>
    <mergeCell ref="A2:B2"/>
    <mergeCell ref="A4:A5"/>
    <mergeCell ref="B4:B5"/>
  </mergeCells>
  <printOptions horizontalCentered="1"/>
  <pageMargins left="0.385416666666667" right="0.385416666666667" top="0.583333333333333" bottom="0.583333333333333" header="0.5" footer="0.5"/>
  <pageSetup paperSize="9" orientation="portrait"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B34"/>
  <sheetViews>
    <sheetView workbookViewId="0">
      <selection activeCell="E5" sqref="E5"/>
    </sheetView>
  </sheetViews>
  <sheetFormatPr defaultColWidth="10.6666666666667" defaultRowHeight="14.25" customHeight="1" outlineLevelCol="1"/>
  <cols>
    <col min="1" max="1" width="63.6666666666667" style="1" customWidth="1"/>
    <col min="2" max="2" width="57.3333333333333" style="1" customWidth="1"/>
    <col min="3" max="16384" width="10.6666666666667" style="2" customWidth="1"/>
  </cols>
  <sheetData>
    <row r="1" s="1" customFormat="1" ht="12" customHeight="1"/>
    <row r="2" s="1" customFormat="1" ht="51.75" customHeight="1" spans="1:2">
      <c r="A2" s="59" t="s">
        <v>52</v>
      </c>
      <c r="B2" s="59"/>
    </row>
    <row r="3" s="105" customFormat="1" ht="19.5" customHeight="1" spans="1:2">
      <c r="A3" s="192" t="s">
        <v>1</v>
      </c>
      <c r="B3" s="216" t="s">
        <v>2</v>
      </c>
    </row>
    <row r="4" s="105" customFormat="1" ht="27.75" customHeight="1" spans="1:2">
      <c r="A4" s="198" t="s">
        <v>7</v>
      </c>
      <c r="B4" s="198" t="s">
        <v>51</v>
      </c>
    </row>
    <row r="5" s="105" customFormat="1" ht="27.75" customHeight="1" spans="1:2">
      <c r="A5" s="200"/>
      <c r="B5" s="200"/>
    </row>
    <row r="6" s="105" customFormat="1" ht="22.5" customHeight="1" spans="1:2">
      <c r="A6" s="211" t="s">
        <v>9</v>
      </c>
      <c r="B6" s="217"/>
    </row>
    <row r="7" s="105" customFormat="1" ht="22.5" customHeight="1" spans="1:2">
      <c r="A7" s="211" t="s">
        <v>11</v>
      </c>
      <c r="B7" s="217"/>
    </row>
    <row r="8" s="105" customFormat="1" ht="22.5" customHeight="1" spans="1:2">
      <c r="A8" s="211" t="s">
        <v>13</v>
      </c>
      <c r="B8" s="217"/>
    </row>
    <row r="9" s="105" customFormat="1" ht="22.5" customHeight="1" spans="1:2">
      <c r="A9" s="211" t="s">
        <v>15</v>
      </c>
      <c r="B9" s="217"/>
    </row>
    <row r="10" s="105" customFormat="1" ht="22.5" customHeight="1" spans="1:2">
      <c r="A10" s="211" t="s">
        <v>17</v>
      </c>
      <c r="B10" s="217"/>
    </row>
    <row r="11" s="105" customFormat="1" ht="22.5" customHeight="1" spans="1:2">
      <c r="A11" s="211" t="s">
        <v>19</v>
      </c>
      <c r="B11" s="217">
        <v>1530.15</v>
      </c>
    </row>
    <row r="12" s="105" customFormat="1" ht="22.5" customHeight="1" spans="1:2">
      <c r="A12" s="211" t="s">
        <v>21</v>
      </c>
      <c r="B12" s="217"/>
    </row>
    <row r="13" s="105" customFormat="1" ht="22.5" customHeight="1" spans="1:2">
      <c r="A13" s="211" t="s">
        <v>23</v>
      </c>
      <c r="B13" s="217">
        <v>159.3</v>
      </c>
    </row>
    <row r="14" s="105" customFormat="1" ht="22.5" customHeight="1" spans="1:2">
      <c r="A14" s="211" t="s">
        <v>25</v>
      </c>
      <c r="B14" s="217"/>
    </row>
    <row r="15" s="105" customFormat="1" ht="22.5" customHeight="1" spans="1:2">
      <c r="A15" s="211" t="s">
        <v>27</v>
      </c>
      <c r="B15" s="217">
        <v>77.23</v>
      </c>
    </row>
    <row r="16" s="105" customFormat="1" ht="22.5" customHeight="1" spans="1:2">
      <c r="A16" s="211" t="s">
        <v>28</v>
      </c>
      <c r="B16" s="217"/>
    </row>
    <row r="17" s="105" customFormat="1" ht="22.5" customHeight="1" spans="1:2">
      <c r="A17" s="211" t="s">
        <v>29</v>
      </c>
      <c r="B17" s="217"/>
    </row>
    <row r="18" s="105" customFormat="1" ht="22.5" customHeight="1" spans="1:2">
      <c r="A18" s="211" t="s">
        <v>30</v>
      </c>
      <c r="B18" s="217"/>
    </row>
    <row r="19" s="105" customFormat="1" ht="22.5" customHeight="1" spans="1:2">
      <c r="A19" s="211" t="s">
        <v>31</v>
      </c>
      <c r="B19" s="217"/>
    </row>
    <row r="20" s="105" customFormat="1" ht="22.5" customHeight="1" spans="1:2">
      <c r="A20" s="211" t="s">
        <v>32</v>
      </c>
      <c r="B20" s="217"/>
    </row>
    <row r="21" s="105" customFormat="1" ht="22.5" customHeight="1" spans="1:2">
      <c r="A21" s="211" t="s">
        <v>33</v>
      </c>
      <c r="B21" s="217"/>
    </row>
    <row r="22" s="105" customFormat="1" ht="22.5" customHeight="1" spans="1:2">
      <c r="A22" s="211" t="s">
        <v>34</v>
      </c>
      <c r="B22" s="217"/>
    </row>
    <row r="23" s="105" customFormat="1" ht="22.5" customHeight="1" spans="1:2">
      <c r="A23" s="211" t="s">
        <v>35</v>
      </c>
      <c r="B23" s="217"/>
    </row>
    <row r="24" s="105" customFormat="1" ht="22.5" customHeight="1" spans="1:2">
      <c r="A24" s="211" t="s">
        <v>36</v>
      </c>
      <c r="B24" s="217"/>
    </row>
    <row r="25" s="105" customFormat="1" ht="22.5" customHeight="1" spans="1:2">
      <c r="A25" s="211" t="s">
        <v>37</v>
      </c>
      <c r="B25" s="217">
        <v>52.12</v>
      </c>
    </row>
    <row r="26" s="105" customFormat="1" ht="22.5" customHeight="1" spans="1:2">
      <c r="A26" s="211" t="s">
        <v>38</v>
      </c>
      <c r="B26" s="217"/>
    </row>
    <row r="27" s="105" customFormat="1" ht="22.5" customHeight="1" spans="1:2">
      <c r="A27" s="211" t="s">
        <v>39</v>
      </c>
      <c r="B27" s="217"/>
    </row>
    <row r="28" ht="22.5" customHeight="1" spans="1:2">
      <c r="A28" s="211" t="s">
        <v>40</v>
      </c>
      <c r="B28" s="217"/>
    </row>
    <row r="29" ht="22.5" customHeight="1" spans="1:2">
      <c r="A29" s="211" t="s">
        <v>41</v>
      </c>
      <c r="B29" s="217"/>
    </row>
    <row r="30" ht="22.5" customHeight="1" spans="1:2">
      <c r="A30" s="211" t="s">
        <v>42</v>
      </c>
      <c r="B30" s="217"/>
    </row>
    <row r="31" ht="22.5" customHeight="1" spans="1:2">
      <c r="A31" s="211" t="s">
        <v>43</v>
      </c>
      <c r="B31" s="217"/>
    </row>
    <row r="32" ht="22.5" customHeight="1" spans="1:2">
      <c r="A32" s="211" t="s">
        <v>44</v>
      </c>
      <c r="B32" s="217"/>
    </row>
    <row r="33" ht="22.5" customHeight="1" spans="1:2">
      <c r="A33" s="211" t="s">
        <v>45</v>
      </c>
      <c r="B33" s="217"/>
    </row>
    <row r="34" s="105" customFormat="1" ht="22.5" customHeight="1" spans="1:2">
      <c r="A34" s="211" t="s">
        <v>46</v>
      </c>
      <c r="B34" s="217"/>
    </row>
  </sheetData>
  <mergeCells count="3">
    <mergeCell ref="A2:B2"/>
    <mergeCell ref="A4:A5"/>
    <mergeCell ref="B4:B5"/>
  </mergeCells>
  <printOptions horizontalCentered="1"/>
  <pageMargins left="0.385416666666667" right="0.385416666666667" top="0.583333333333333" bottom="0.583333333333333" header="0.5" footer="0.5"/>
  <pageSetup paperSize="9" scale="93"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B19" sqref="B19"/>
    </sheetView>
  </sheetViews>
  <sheetFormatPr defaultColWidth="10.6666666666667" defaultRowHeight="14.25" customHeight="1" outlineLevelCol="3"/>
  <cols>
    <col min="1" max="1" width="57.5" style="47" customWidth="1"/>
    <col min="2" max="2" width="45.3333333333333" style="47" customWidth="1"/>
    <col min="3" max="3" width="56.6666666666667" style="47" customWidth="1"/>
    <col min="4" max="4" width="42.5" style="188" customWidth="1"/>
    <col min="5" max="16384" width="10.6666666666667" style="2" customWidth="1"/>
  </cols>
  <sheetData>
    <row r="1" ht="12" customHeight="1" spans="1:4">
      <c r="A1" s="189"/>
      <c r="B1" s="189"/>
      <c r="C1" s="189"/>
      <c r="D1" s="190"/>
    </row>
    <row r="2" ht="25.5" customHeight="1" spans="1:4">
      <c r="A2" s="3" t="s">
        <v>53</v>
      </c>
      <c r="B2" s="3"/>
      <c r="C2" s="3"/>
      <c r="D2" s="191"/>
    </row>
    <row r="3" s="187" customFormat="1" ht="23.25" customHeight="1" spans="1:4">
      <c r="A3" s="192" t="s">
        <v>1</v>
      </c>
      <c r="B3" s="193"/>
      <c r="C3" s="193"/>
      <c r="D3" s="194" t="s">
        <v>2</v>
      </c>
    </row>
    <row r="4" s="187" customFormat="1" ht="19.5" customHeight="1" spans="1:4">
      <c r="A4" s="195" t="s">
        <v>3</v>
      </c>
      <c r="B4" s="196"/>
      <c r="C4" s="195" t="s">
        <v>4</v>
      </c>
      <c r="D4" s="197"/>
    </row>
    <row r="5" s="187" customFormat="1" ht="21.75" customHeight="1" spans="1:4">
      <c r="A5" s="198" t="s">
        <v>5</v>
      </c>
      <c r="B5" s="54" t="s">
        <v>6</v>
      </c>
      <c r="C5" s="198" t="s">
        <v>54</v>
      </c>
      <c r="D5" s="199" t="s">
        <v>6</v>
      </c>
    </row>
    <row r="6" s="187" customFormat="1" ht="17.25" customHeight="1" spans="1:4">
      <c r="A6" s="200"/>
      <c r="B6" s="64"/>
      <c r="C6" s="200"/>
      <c r="D6" s="201"/>
    </row>
    <row r="7" s="187" customFormat="1" ht="15.75" customHeight="1" spans="1:4">
      <c r="A7" s="68" t="s">
        <v>55</v>
      </c>
      <c r="B7" s="202">
        <f>15688027.83/10000</f>
        <v>1568.802783</v>
      </c>
      <c r="C7" s="203" t="s">
        <v>9</v>
      </c>
      <c r="D7" s="204"/>
    </row>
    <row r="8" s="187" customFormat="1" ht="15.75" customHeight="1" spans="1:4">
      <c r="A8" s="68" t="s">
        <v>56</v>
      </c>
      <c r="B8" s="202">
        <f>15688027.83/10000</f>
        <v>1568.802783</v>
      </c>
      <c r="C8" s="203" t="s">
        <v>11</v>
      </c>
      <c r="D8" s="204"/>
    </row>
    <row r="9" s="187" customFormat="1" ht="15.75" customHeight="1" spans="1:4">
      <c r="A9" s="68" t="s">
        <v>57</v>
      </c>
      <c r="B9" s="202">
        <f>15688027.83/10000</f>
        <v>1568.802783</v>
      </c>
      <c r="C9" s="203" t="s">
        <v>13</v>
      </c>
      <c r="D9" s="204"/>
    </row>
    <row r="10" s="187" customFormat="1" ht="15.75" customHeight="1" spans="1:4">
      <c r="A10" s="68" t="s">
        <v>58</v>
      </c>
      <c r="B10" s="202"/>
      <c r="C10" s="203" t="s">
        <v>15</v>
      </c>
      <c r="D10" s="204"/>
    </row>
    <row r="11" s="187" customFormat="1" ht="15.75" customHeight="1" spans="1:4">
      <c r="A11" s="68" t="s">
        <v>59</v>
      </c>
      <c r="B11" s="202"/>
      <c r="C11" s="203" t="s">
        <v>17</v>
      </c>
      <c r="D11" s="204"/>
    </row>
    <row r="12" s="187" customFormat="1" ht="15.75" customHeight="1" spans="1:4">
      <c r="A12" s="68" t="s">
        <v>60</v>
      </c>
      <c r="B12" s="202"/>
      <c r="C12" s="203" t="s">
        <v>19</v>
      </c>
      <c r="D12" s="205">
        <v>1530.146098</v>
      </c>
    </row>
    <row r="13" s="187" customFormat="1" ht="15.75" customHeight="1" spans="1:4">
      <c r="A13" s="68" t="s">
        <v>61</v>
      </c>
      <c r="B13" s="202"/>
      <c r="C13" s="203" t="s">
        <v>21</v>
      </c>
      <c r="D13" s="204"/>
    </row>
    <row r="14" s="187" customFormat="1" ht="15.75" customHeight="1" spans="1:4">
      <c r="A14" s="68" t="s">
        <v>62</v>
      </c>
      <c r="B14" s="202"/>
      <c r="C14" s="203" t="s">
        <v>23</v>
      </c>
      <c r="D14" s="205">
        <v>159.300247</v>
      </c>
    </row>
    <row r="15" s="187" customFormat="1" ht="15.75" customHeight="1" spans="1:4">
      <c r="A15" s="68" t="s">
        <v>63</v>
      </c>
      <c r="B15" s="202"/>
      <c r="C15" s="203" t="s">
        <v>25</v>
      </c>
      <c r="D15" s="204"/>
    </row>
    <row r="16" s="187" customFormat="1" ht="15.75" customHeight="1" spans="1:4">
      <c r="A16" s="68" t="s">
        <v>64</v>
      </c>
      <c r="B16" s="202"/>
      <c r="C16" s="203" t="s">
        <v>27</v>
      </c>
      <c r="D16" s="205">
        <v>77.234198</v>
      </c>
    </row>
    <row r="17" s="187" customFormat="1" ht="15.75" customHeight="1" spans="1:4">
      <c r="A17" s="68" t="s">
        <v>65</v>
      </c>
      <c r="B17" s="206"/>
      <c r="C17" s="203" t="s">
        <v>28</v>
      </c>
      <c r="D17" s="204"/>
    </row>
    <row r="18" s="187" customFormat="1" ht="15.75" customHeight="1" spans="1:4">
      <c r="A18" s="68" t="s">
        <v>66</v>
      </c>
      <c r="B18" s="202"/>
      <c r="C18" s="203" t="s">
        <v>29</v>
      </c>
      <c r="D18" s="204"/>
    </row>
    <row r="19" s="187" customFormat="1" ht="15.75" customHeight="1" spans="1:4">
      <c r="A19" s="207" t="s">
        <v>67</v>
      </c>
      <c r="B19" s="208">
        <v>250</v>
      </c>
      <c r="C19" s="203" t="s">
        <v>30</v>
      </c>
      <c r="D19" s="204"/>
    </row>
    <row r="20" s="187" customFormat="1" ht="15.75" customHeight="1" spans="1:4">
      <c r="A20" s="68"/>
      <c r="B20" s="209"/>
      <c r="C20" s="203" t="s">
        <v>31</v>
      </c>
      <c r="D20" s="204"/>
    </row>
    <row r="21" s="187" customFormat="1" ht="15.75" customHeight="1" spans="1:4">
      <c r="A21" s="68"/>
      <c r="B21" s="209"/>
      <c r="C21" s="203" t="s">
        <v>32</v>
      </c>
      <c r="D21" s="204"/>
    </row>
    <row r="22" s="187" customFormat="1" ht="15.75" customHeight="1" spans="1:4">
      <c r="A22" s="68"/>
      <c r="B22" s="209"/>
      <c r="C22" s="203" t="s">
        <v>33</v>
      </c>
      <c r="D22" s="204"/>
    </row>
    <row r="23" s="187" customFormat="1" ht="15.75" customHeight="1" spans="1:4">
      <c r="A23" s="68"/>
      <c r="B23" s="68"/>
      <c r="C23" s="203" t="s">
        <v>34</v>
      </c>
      <c r="D23" s="204"/>
    </row>
    <row r="24" s="187" customFormat="1" ht="15.75" customHeight="1" spans="1:4">
      <c r="A24" s="68"/>
      <c r="B24" s="68"/>
      <c r="C24" s="203" t="s">
        <v>35</v>
      </c>
      <c r="D24" s="204"/>
    </row>
    <row r="25" s="187" customFormat="1" ht="15.75" customHeight="1" spans="1:4">
      <c r="A25" s="68"/>
      <c r="B25" s="68"/>
      <c r="C25" s="203" t="s">
        <v>36</v>
      </c>
      <c r="D25" s="204"/>
    </row>
    <row r="26" s="187" customFormat="1" ht="15.75" customHeight="1" spans="1:4">
      <c r="A26" s="210"/>
      <c r="B26" s="68"/>
      <c r="C26" s="203" t="s">
        <v>37</v>
      </c>
      <c r="D26" s="205">
        <v>52.12224</v>
      </c>
    </row>
    <row r="27" s="187" customFormat="1" ht="15.75" customHeight="1" spans="1:4">
      <c r="A27" s="68"/>
      <c r="B27" s="68"/>
      <c r="C27" s="203" t="s">
        <v>38</v>
      </c>
      <c r="D27" s="204"/>
    </row>
    <row r="28" s="187" customFormat="1" ht="15.75" customHeight="1" spans="1:4">
      <c r="A28" s="210"/>
      <c r="B28" s="68"/>
      <c r="C28" s="203" t="s">
        <v>39</v>
      </c>
      <c r="D28" s="204"/>
    </row>
    <row r="29" customHeight="1" spans="1:4">
      <c r="A29" s="210"/>
      <c r="B29" s="68"/>
      <c r="C29" s="203" t="s">
        <v>40</v>
      </c>
      <c r="D29" s="204"/>
    </row>
    <row r="30" customHeight="1" spans="1:4">
      <c r="A30" s="210"/>
      <c r="B30" s="68"/>
      <c r="C30" s="203" t="s">
        <v>41</v>
      </c>
      <c r="D30" s="204"/>
    </row>
    <row r="31" customHeight="1" spans="1:4">
      <c r="A31" s="210"/>
      <c r="B31" s="68"/>
      <c r="C31" s="211" t="s">
        <v>42</v>
      </c>
      <c r="D31" s="212"/>
    </row>
    <row r="32" customHeight="1" spans="1:4">
      <c r="A32" s="210"/>
      <c r="B32" s="68"/>
      <c r="C32" s="211" t="s">
        <v>43</v>
      </c>
      <c r="D32" s="212"/>
    </row>
    <row r="33" customHeight="1" spans="1:4">
      <c r="A33" s="210"/>
      <c r="B33" s="68"/>
      <c r="C33" s="211" t="s">
        <v>44</v>
      </c>
      <c r="D33" s="212"/>
    </row>
    <row r="34" customHeight="1" spans="1:4">
      <c r="A34" s="210"/>
      <c r="B34" s="68"/>
      <c r="C34" s="211" t="s">
        <v>45</v>
      </c>
      <c r="D34" s="212"/>
    </row>
    <row r="35" s="187" customFormat="1" ht="15.75" customHeight="1" spans="1:4">
      <c r="A35" s="210"/>
      <c r="B35" s="68"/>
      <c r="C35" s="211" t="s">
        <v>46</v>
      </c>
      <c r="D35" s="212"/>
    </row>
    <row r="36" s="187" customFormat="1" customHeight="1" spans="1:4">
      <c r="A36" s="213" t="s">
        <v>47</v>
      </c>
      <c r="B36" s="214">
        <v>1818.8</v>
      </c>
      <c r="C36" s="213" t="s">
        <v>48</v>
      </c>
      <c r="D36" s="215">
        <v>1818.8</v>
      </c>
    </row>
  </sheetData>
  <mergeCells count="7">
    <mergeCell ref="A2:D2"/>
    <mergeCell ref="A4:B4"/>
    <mergeCell ref="C4:D4"/>
    <mergeCell ref="A5:A6"/>
    <mergeCell ref="B5:B6"/>
    <mergeCell ref="C5:C6"/>
    <mergeCell ref="D5:D6"/>
  </mergeCells>
  <printOptions horizontalCentered="1"/>
  <pageMargins left="0.385416666666667" right="0.385416666666667" top="0.583333333333333" bottom="0.583333333333333" header="0.5" footer="0.5"/>
  <pageSetup paperSize="9" scale="80"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Q34"/>
  <sheetViews>
    <sheetView showGridLines="0" zoomScale="98" zoomScaleNormal="98" workbookViewId="0">
      <selection activeCell="D12" sqref="D12"/>
    </sheetView>
  </sheetViews>
  <sheetFormatPr defaultColWidth="10.6666666666667" defaultRowHeight="12.75" customHeight="1"/>
  <cols>
    <col min="1" max="3" width="4.33333333333333" style="2" customWidth="1"/>
    <col min="4" max="4" width="24.8888888888889" style="2" customWidth="1"/>
    <col min="5" max="5" width="10.6666666666667" style="2" customWidth="1"/>
    <col min="6" max="6" width="9.85555555555556" style="2" customWidth="1"/>
    <col min="7" max="8" width="11.8333333333333" style="2" customWidth="1"/>
    <col min="9" max="9" width="9" style="2" customWidth="1"/>
    <col min="10" max="10" width="9.16666666666667" style="2" customWidth="1"/>
    <col min="11" max="11" width="14.8333333333333" style="2" customWidth="1"/>
    <col min="12" max="12" width="11.8333333333333" style="2" customWidth="1"/>
    <col min="13" max="13" width="9.5" style="2" customWidth="1"/>
    <col min="14" max="14" width="9.68888888888889" style="2" customWidth="1"/>
    <col min="15" max="15" width="12" style="2" customWidth="1"/>
    <col min="16" max="16" width="11.6666666666667" style="2" customWidth="1"/>
    <col min="17" max="17" width="11.5" style="2" customWidth="1"/>
    <col min="18" max="18" width="14.8333333333333" style="2" customWidth="1"/>
    <col min="19" max="20" width="10.6666666666667" style="2" customWidth="1"/>
    <col min="21" max="21" width="11.3333333333333" style="2" customWidth="1"/>
    <col min="22" max="16383" width="10.6666666666667" style="2" customWidth="1"/>
  </cols>
  <sheetData>
    <row r="1" ht="17.25" customHeight="1" spans="5:43">
      <c r="E1" s="149"/>
      <c r="T1" s="149"/>
      <c r="V1" s="44"/>
      <c r="W1" s="44"/>
      <c r="X1" s="44"/>
      <c r="Y1" s="44"/>
      <c r="Z1" s="44"/>
      <c r="AA1" s="44"/>
      <c r="AB1" s="44"/>
      <c r="AC1" s="44"/>
      <c r="AD1" s="44"/>
      <c r="AE1" s="44"/>
      <c r="AF1" s="44"/>
      <c r="AG1" s="44"/>
      <c r="AH1" s="44"/>
      <c r="AI1" s="44"/>
      <c r="AJ1" s="44"/>
      <c r="AK1" s="44"/>
      <c r="AL1" s="44"/>
      <c r="AM1" s="44"/>
      <c r="AN1" s="44"/>
      <c r="AO1" s="44"/>
      <c r="AP1" s="44"/>
      <c r="AQ1" s="85"/>
    </row>
    <row r="2" ht="33.75" customHeight="1" spans="1:42">
      <c r="A2" s="150" t="s">
        <v>68</v>
      </c>
      <c r="E2" s="149"/>
      <c r="T2" s="149"/>
      <c r="V2" s="149"/>
      <c r="W2" s="149"/>
      <c r="X2" s="149"/>
      <c r="Y2" s="149"/>
      <c r="Z2" s="149"/>
      <c r="AA2" s="149"/>
      <c r="AB2" s="149"/>
      <c r="AC2" s="149"/>
      <c r="AD2" s="149"/>
      <c r="AE2" s="149"/>
      <c r="AF2" s="149"/>
      <c r="AG2" s="149"/>
      <c r="AH2" s="149"/>
      <c r="AI2" s="149"/>
      <c r="AJ2" s="149"/>
      <c r="AK2" s="149"/>
      <c r="AL2" s="149"/>
      <c r="AM2" s="149"/>
      <c r="AN2" s="149"/>
      <c r="AO2" s="149"/>
      <c r="AP2" s="149"/>
    </row>
    <row r="3" ht="17.25" customHeight="1" spans="1:43">
      <c r="A3" s="87" t="s">
        <v>1</v>
      </c>
      <c r="B3" s="87"/>
      <c r="C3" s="87"/>
      <c r="D3" s="87"/>
      <c r="E3" s="149"/>
      <c r="T3" s="175"/>
      <c r="U3" s="85" t="s">
        <v>50</v>
      </c>
      <c r="V3" s="175"/>
      <c r="W3" s="175"/>
      <c r="X3" s="175"/>
      <c r="Y3" s="175"/>
      <c r="Z3" s="175"/>
      <c r="AA3" s="175"/>
      <c r="AB3" s="175"/>
      <c r="AC3" s="175"/>
      <c r="AD3" s="175"/>
      <c r="AE3" s="175"/>
      <c r="AF3" s="175"/>
      <c r="AG3" s="175"/>
      <c r="AH3" s="175"/>
      <c r="AI3" s="175"/>
      <c r="AJ3" s="175"/>
      <c r="AK3" s="175"/>
      <c r="AL3" s="175"/>
      <c r="AM3" s="175"/>
      <c r="AN3" s="175"/>
      <c r="AO3" s="175"/>
      <c r="AP3" s="175"/>
      <c r="AQ3" s="182"/>
    </row>
    <row r="4" s="2" customFormat="1" customHeight="1" spans="1:43">
      <c r="A4" s="151" t="s">
        <v>69</v>
      </c>
      <c r="B4" s="152"/>
      <c r="C4" s="153"/>
      <c r="D4" s="154" t="s">
        <v>70</v>
      </c>
      <c r="E4" s="155"/>
      <c r="F4" s="156"/>
      <c r="G4" s="156"/>
      <c r="H4" s="156"/>
      <c r="I4" s="156"/>
      <c r="J4" s="156"/>
      <c r="K4" s="156"/>
      <c r="L4" s="156"/>
      <c r="M4" s="156"/>
      <c r="N4" s="156"/>
      <c r="O4" s="156"/>
      <c r="P4" s="156"/>
      <c r="Q4" s="156"/>
      <c r="R4" s="156"/>
      <c r="S4" s="156"/>
      <c r="T4" s="155"/>
      <c r="U4" s="156"/>
      <c r="V4" s="155"/>
      <c r="W4" s="155"/>
      <c r="X4" s="155"/>
      <c r="Y4" s="155"/>
      <c r="Z4" s="155"/>
      <c r="AA4" s="155"/>
      <c r="AB4" s="155"/>
      <c r="AC4" s="155"/>
      <c r="AD4" s="155"/>
      <c r="AE4" s="155"/>
      <c r="AF4" s="155"/>
      <c r="AG4" s="155"/>
      <c r="AH4" s="155"/>
      <c r="AI4" s="155"/>
      <c r="AJ4" s="155"/>
      <c r="AK4" s="155"/>
      <c r="AL4" s="155"/>
      <c r="AM4" s="155"/>
      <c r="AN4" s="155"/>
      <c r="AO4" s="155"/>
      <c r="AP4" s="155"/>
      <c r="AQ4" s="156" t="s">
        <v>71</v>
      </c>
    </row>
    <row r="5" s="2" customFormat="1" customHeight="1" spans="1:43">
      <c r="A5" s="157"/>
      <c r="B5" s="158"/>
      <c r="C5" s="159"/>
      <c r="D5" s="160"/>
      <c r="E5" s="161" t="s">
        <v>72</v>
      </c>
      <c r="F5" s="162"/>
      <c r="G5" s="162"/>
      <c r="H5" s="162"/>
      <c r="I5" s="162"/>
      <c r="J5" s="162"/>
      <c r="K5" s="162"/>
      <c r="L5" s="162"/>
      <c r="M5" s="162"/>
      <c r="N5" s="162"/>
      <c r="O5" s="162"/>
      <c r="P5" s="162"/>
      <c r="Q5" s="162"/>
      <c r="R5" s="162"/>
      <c r="S5" s="162"/>
      <c r="T5" s="176"/>
      <c r="U5" s="162"/>
      <c r="V5" s="154" t="s">
        <v>73</v>
      </c>
      <c r="W5" s="154" t="s">
        <v>74</v>
      </c>
      <c r="X5" s="161" t="s">
        <v>75</v>
      </c>
      <c r="Y5" s="162"/>
      <c r="Z5" s="162"/>
      <c r="AA5" s="162"/>
      <c r="AB5" s="162"/>
      <c r="AC5" s="162"/>
      <c r="AD5" s="162"/>
      <c r="AE5" s="162"/>
      <c r="AF5" s="162"/>
      <c r="AG5" s="162"/>
      <c r="AH5" s="162"/>
      <c r="AI5" s="162"/>
      <c r="AJ5" s="162"/>
      <c r="AK5" s="162"/>
      <c r="AL5" s="162"/>
      <c r="AM5" s="162"/>
      <c r="AN5" s="174"/>
      <c r="AO5" s="154" t="s">
        <v>76</v>
      </c>
      <c r="AP5" s="151" t="s">
        <v>71</v>
      </c>
      <c r="AQ5" s="183" t="s">
        <v>71</v>
      </c>
    </row>
    <row r="6" s="2" customFormat="1" customHeight="1" spans="1:43">
      <c r="A6" s="157"/>
      <c r="B6" s="158"/>
      <c r="C6" s="159"/>
      <c r="D6" s="160"/>
      <c r="E6" s="154" t="s">
        <v>77</v>
      </c>
      <c r="F6" s="161" t="s">
        <v>78</v>
      </c>
      <c r="G6" s="156"/>
      <c r="H6" s="156"/>
      <c r="I6" s="156"/>
      <c r="J6" s="156"/>
      <c r="K6" s="156"/>
      <c r="L6" s="156"/>
      <c r="M6" s="173"/>
      <c r="N6" s="161" t="s">
        <v>79</v>
      </c>
      <c r="O6" s="156"/>
      <c r="P6" s="156"/>
      <c r="Q6" s="156"/>
      <c r="R6" s="156"/>
      <c r="S6" s="156"/>
      <c r="T6" s="155"/>
      <c r="U6" s="173"/>
      <c r="V6" s="160" t="s">
        <v>73</v>
      </c>
      <c r="W6" s="160" t="s">
        <v>74</v>
      </c>
      <c r="X6" s="154" t="s">
        <v>77</v>
      </c>
      <c r="Y6" s="161" t="s">
        <v>78</v>
      </c>
      <c r="Z6" s="156"/>
      <c r="AA6" s="156"/>
      <c r="AB6" s="156"/>
      <c r="AC6" s="156"/>
      <c r="AD6" s="156"/>
      <c r="AE6" s="156"/>
      <c r="AF6" s="173"/>
      <c r="AG6" s="161" t="s">
        <v>79</v>
      </c>
      <c r="AH6" s="156"/>
      <c r="AI6" s="156"/>
      <c r="AJ6" s="156"/>
      <c r="AK6" s="156"/>
      <c r="AL6" s="156"/>
      <c r="AM6" s="156"/>
      <c r="AN6" s="173"/>
      <c r="AO6" s="167" t="s">
        <v>76</v>
      </c>
      <c r="AP6" s="184"/>
      <c r="AQ6" s="185" t="s">
        <v>71</v>
      </c>
    </row>
    <row r="7" s="2" customFormat="1" customHeight="1" spans="1:43">
      <c r="A7" s="163"/>
      <c r="B7" s="164"/>
      <c r="C7" s="165"/>
      <c r="D7" s="160"/>
      <c r="E7" s="166"/>
      <c r="F7" s="161" t="s">
        <v>80</v>
      </c>
      <c r="G7" s="162"/>
      <c r="H7" s="162"/>
      <c r="I7" s="162"/>
      <c r="J7" s="162"/>
      <c r="K7" s="162"/>
      <c r="L7" s="162"/>
      <c r="M7" s="174"/>
      <c r="N7" s="161" t="s">
        <v>81</v>
      </c>
      <c r="O7" s="156"/>
      <c r="P7" s="156"/>
      <c r="Q7" s="156"/>
      <c r="R7" s="156"/>
      <c r="S7" s="156"/>
      <c r="T7" s="155"/>
      <c r="U7" s="173"/>
      <c r="V7" s="160"/>
      <c r="W7" s="160"/>
      <c r="X7" s="160"/>
      <c r="Y7" s="161" t="s">
        <v>80</v>
      </c>
      <c r="Z7" s="162"/>
      <c r="AA7" s="162"/>
      <c r="AB7" s="162"/>
      <c r="AC7" s="162"/>
      <c r="AD7" s="162"/>
      <c r="AE7" s="162"/>
      <c r="AF7" s="174"/>
      <c r="AG7" s="161" t="s">
        <v>81</v>
      </c>
      <c r="AH7" s="156"/>
      <c r="AI7" s="156"/>
      <c r="AJ7" s="156"/>
      <c r="AK7" s="156"/>
      <c r="AL7" s="156"/>
      <c r="AM7" s="156"/>
      <c r="AN7" s="173"/>
      <c r="AO7" s="154" t="s">
        <v>82</v>
      </c>
      <c r="AP7" s="166" t="s">
        <v>83</v>
      </c>
      <c r="AQ7" s="160" t="s">
        <v>84</v>
      </c>
    </row>
    <row r="8" s="2" customFormat="1" ht="13.5" customHeight="1" spans="1:43">
      <c r="A8" s="154" t="s">
        <v>85</v>
      </c>
      <c r="B8" s="154" t="s">
        <v>86</v>
      </c>
      <c r="C8" s="154" t="s">
        <v>87</v>
      </c>
      <c r="D8" s="160"/>
      <c r="E8" s="166"/>
      <c r="F8" s="154" t="s">
        <v>83</v>
      </c>
      <c r="G8" s="154" t="s">
        <v>88</v>
      </c>
      <c r="H8" s="154" t="s">
        <v>89</v>
      </c>
      <c r="I8" s="154" t="s">
        <v>90</v>
      </c>
      <c r="J8" s="154" t="s">
        <v>91</v>
      </c>
      <c r="K8" s="154" t="s">
        <v>92</v>
      </c>
      <c r="L8" s="154" t="s">
        <v>93</v>
      </c>
      <c r="M8" s="154" t="s">
        <v>94</v>
      </c>
      <c r="N8" s="154" t="s">
        <v>77</v>
      </c>
      <c r="O8" s="154" t="s">
        <v>95</v>
      </c>
      <c r="P8" s="154" t="s">
        <v>96</v>
      </c>
      <c r="Q8" s="154" t="s">
        <v>97</v>
      </c>
      <c r="R8" s="154" t="s">
        <v>98</v>
      </c>
      <c r="S8" s="154" t="s">
        <v>99</v>
      </c>
      <c r="T8" s="177" t="s">
        <v>100</v>
      </c>
      <c r="U8" s="178" t="s">
        <v>100</v>
      </c>
      <c r="V8" s="160"/>
      <c r="W8" s="160"/>
      <c r="X8" s="160"/>
      <c r="Y8" s="154" t="s">
        <v>83</v>
      </c>
      <c r="Z8" s="154" t="s">
        <v>88</v>
      </c>
      <c r="AA8" s="154" t="s">
        <v>89</v>
      </c>
      <c r="AB8" s="154" t="s">
        <v>90</v>
      </c>
      <c r="AC8" s="154" t="s">
        <v>91</v>
      </c>
      <c r="AD8" s="154" t="s">
        <v>92</v>
      </c>
      <c r="AE8" s="154" t="s">
        <v>93</v>
      </c>
      <c r="AF8" s="154" t="s">
        <v>94</v>
      </c>
      <c r="AG8" s="154" t="s">
        <v>77</v>
      </c>
      <c r="AH8" s="154" t="s">
        <v>95</v>
      </c>
      <c r="AI8" s="154" t="s">
        <v>96</v>
      </c>
      <c r="AJ8" s="154" t="s">
        <v>97</v>
      </c>
      <c r="AK8" s="154" t="s">
        <v>98</v>
      </c>
      <c r="AL8" s="154" t="s">
        <v>99</v>
      </c>
      <c r="AM8" s="161" t="s">
        <v>100</v>
      </c>
      <c r="AN8" s="173"/>
      <c r="AO8" s="160" t="s">
        <v>82</v>
      </c>
      <c r="AP8" s="166"/>
      <c r="AQ8" s="160" t="s">
        <v>71</v>
      </c>
    </row>
    <row r="9" s="2" customFormat="1" customHeight="1" spans="1:43">
      <c r="A9" s="167"/>
      <c r="B9" s="167"/>
      <c r="C9" s="167"/>
      <c r="D9" s="167"/>
      <c r="E9" s="168"/>
      <c r="F9" s="167"/>
      <c r="G9" s="167"/>
      <c r="H9" s="167"/>
      <c r="I9" s="167"/>
      <c r="J9" s="167"/>
      <c r="K9" s="167"/>
      <c r="L9" s="167"/>
      <c r="M9" s="167"/>
      <c r="N9" s="167"/>
      <c r="O9" s="167"/>
      <c r="P9" s="167"/>
      <c r="Q9" s="167"/>
      <c r="R9" s="167"/>
      <c r="S9" s="167"/>
      <c r="T9" s="96" t="s">
        <v>83</v>
      </c>
      <c r="U9" s="96" t="s">
        <v>101</v>
      </c>
      <c r="V9" s="168"/>
      <c r="W9" s="168"/>
      <c r="X9" s="167"/>
      <c r="Y9" s="167"/>
      <c r="Z9" s="167"/>
      <c r="AA9" s="167"/>
      <c r="AB9" s="167"/>
      <c r="AC9" s="167"/>
      <c r="AD9" s="167"/>
      <c r="AE9" s="167"/>
      <c r="AF9" s="167"/>
      <c r="AG9" s="167"/>
      <c r="AH9" s="167"/>
      <c r="AI9" s="167"/>
      <c r="AJ9" s="167"/>
      <c r="AK9" s="167"/>
      <c r="AL9" s="167"/>
      <c r="AM9" s="96" t="s">
        <v>83</v>
      </c>
      <c r="AN9" s="96" t="s">
        <v>101</v>
      </c>
      <c r="AO9" s="167" t="s">
        <v>82</v>
      </c>
      <c r="AP9" s="166"/>
      <c r="AQ9" s="160"/>
    </row>
    <row r="10" customHeight="1" spans="1:43">
      <c r="A10" s="96" t="s">
        <v>102</v>
      </c>
      <c r="B10" s="96" t="s">
        <v>103</v>
      </c>
      <c r="C10" s="96" t="s">
        <v>104</v>
      </c>
      <c r="D10" s="96" t="s">
        <v>105</v>
      </c>
      <c r="E10" s="96" t="s">
        <v>106</v>
      </c>
      <c r="F10" s="96" t="s">
        <v>107</v>
      </c>
      <c r="G10" s="96" t="s">
        <v>108</v>
      </c>
      <c r="H10" s="96" t="s">
        <v>109</v>
      </c>
      <c r="I10" s="96" t="s">
        <v>110</v>
      </c>
      <c r="J10" s="96" t="s">
        <v>111</v>
      </c>
      <c r="K10" s="96" t="s">
        <v>112</v>
      </c>
      <c r="L10" s="96" t="s">
        <v>113</v>
      </c>
      <c r="M10" s="96" t="s">
        <v>114</v>
      </c>
      <c r="N10" s="96" t="s">
        <v>115</v>
      </c>
      <c r="O10" s="96" t="s">
        <v>116</v>
      </c>
      <c r="P10" s="96" t="s">
        <v>117</v>
      </c>
      <c r="Q10" s="96" t="s">
        <v>118</v>
      </c>
      <c r="R10" s="96" t="s">
        <v>119</v>
      </c>
      <c r="S10" s="96" t="s">
        <v>120</v>
      </c>
      <c r="T10" s="96" t="s">
        <v>121</v>
      </c>
      <c r="U10" s="96" t="s">
        <v>122</v>
      </c>
      <c r="V10" s="96" t="s">
        <v>123</v>
      </c>
      <c r="W10" s="96" t="s">
        <v>124</v>
      </c>
      <c r="X10" s="96" t="s">
        <v>125</v>
      </c>
      <c r="Y10" s="96" t="s">
        <v>126</v>
      </c>
      <c r="Z10" s="96" t="s">
        <v>127</v>
      </c>
      <c r="AA10" s="96" t="s">
        <v>128</v>
      </c>
      <c r="AB10" s="96" t="s">
        <v>129</v>
      </c>
      <c r="AC10" s="96" t="s">
        <v>130</v>
      </c>
      <c r="AD10" s="96" t="s">
        <v>131</v>
      </c>
      <c r="AE10" s="96" t="s">
        <v>132</v>
      </c>
      <c r="AF10" s="96" t="s">
        <v>133</v>
      </c>
      <c r="AG10" s="96" t="s">
        <v>134</v>
      </c>
      <c r="AH10" s="96" t="s">
        <v>135</v>
      </c>
      <c r="AI10" s="96" t="s">
        <v>136</v>
      </c>
      <c r="AJ10" s="96" t="s">
        <v>137</v>
      </c>
      <c r="AK10" s="96" t="s">
        <v>138</v>
      </c>
      <c r="AL10" s="96" t="s">
        <v>139</v>
      </c>
      <c r="AM10" s="96" t="s">
        <v>140</v>
      </c>
      <c r="AN10" s="96" t="s">
        <v>141</v>
      </c>
      <c r="AO10" s="173" t="s">
        <v>142</v>
      </c>
      <c r="AP10" s="173" t="s">
        <v>143</v>
      </c>
      <c r="AQ10" s="96" t="s">
        <v>144</v>
      </c>
    </row>
    <row r="11" customHeight="1" spans="1:43">
      <c r="A11" s="169"/>
      <c r="B11" s="169"/>
      <c r="C11" s="169"/>
      <c r="D11" s="170" t="s">
        <v>77</v>
      </c>
      <c r="E11" s="171">
        <v>968.802783</v>
      </c>
      <c r="F11" s="172">
        <v>868.429325</v>
      </c>
      <c r="G11" s="172">
        <v>403.1134</v>
      </c>
      <c r="H11" s="172">
        <v>182.3403</v>
      </c>
      <c r="I11" s="172">
        <v>150.511345</v>
      </c>
      <c r="J11" s="172">
        <v>52.12224</v>
      </c>
      <c r="K11" s="172">
        <v>80.34204</v>
      </c>
      <c r="L11" s="172"/>
      <c r="M11" s="172"/>
      <c r="N11" s="172">
        <v>100.373458</v>
      </c>
      <c r="O11" s="172">
        <v>3.15875</v>
      </c>
      <c r="P11" s="172"/>
      <c r="Q11" s="172"/>
      <c r="R11" s="172">
        <v>31.26</v>
      </c>
      <c r="S11" s="172">
        <v>12.1631</v>
      </c>
      <c r="T11" s="172">
        <v>53.791608</v>
      </c>
      <c r="U11" s="172"/>
      <c r="V11" s="171"/>
      <c r="W11" s="171"/>
      <c r="X11" s="171">
        <v>968.802783</v>
      </c>
      <c r="Y11" s="172">
        <v>868.429325</v>
      </c>
      <c r="Z11" s="172">
        <v>403.1134</v>
      </c>
      <c r="AA11" s="172">
        <v>182.3403</v>
      </c>
      <c r="AB11" s="172">
        <v>150.511345</v>
      </c>
      <c r="AC11" s="172">
        <v>52.12224</v>
      </c>
      <c r="AD11" s="172">
        <v>80.34204</v>
      </c>
      <c r="AE11" s="172"/>
      <c r="AF11" s="172"/>
      <c r="AG11" s="172">
        <v>100.373458</v>
      </c>
      <c r="AH11" s="172">
        <v>3.15875</v>
      </c>
      <c r="AI11" s="172"/>
      <c r="AJ11" s="172"/>
      <c r="AK11" s="172">
        <v>31.26</v>
      </c>
      <c r="AL11" s="172">
        <v>12.1631</v>
      </c>
      <c r="AM11" s="180">
        <v>53.791608</v>
      </c>
      <c r="AN11" s="181"/>
      <c r="AO11" s="186"/>
      <c r="AP11" s="172">
        <v>600</v>
      </c>
      <c r="AQ11" s="172">
        <v>600</v>
      </c>
    </row>
    <row r="12" customHeight="1" spans="1:43">
      <c r="A12" s="169" t="s">
        <v>145</v>
      </c>
      <c r="B12" s="169" t="s">
        <v>146</v>
      </c>
      <c r="C12" s="169" t="s">
        <v>146</v>
      </c>
      <c r="D12" s="99" t="s">
        <v>147</v>
      </c>
      <c r="E12" s="171">
        <f>SUM(E13,E15,E17)</f>
        <v>680.146098</v>
      </c>
      <c r="F12" s="171">
        <f t="shared" ref="F12:AQ12" si="0">SUM(F13,F15,F17)</f>
        <v>585.4537</v>
      </c>
      <c r="G12" s="171">
        <f t="shared" si="0"/>
        <v>403.1134</v>
      </c>
      <c r="H12" s="171">
        <f t="shared" si="0"/>
        <v>182.3403</v>
      </c>
      <c r="I12" s="171"/>
      <c r="J12" s="171"/>
      <c r="K12" s="171"/>
      <c r="L12" s="171"/>
      <c r="M12" s="171"/>
      <c r="N12" s="171">
        <f t="shared" si="0"/>
        <v>94.692398</v>
      </c>
      <c r="O12" s="171">
        <f t="shared" si="0"/>
        <v>3.15875</v>
      </c>
      <c r="P12" s="171"/>
      <c r="Q12" s="171"/>
      <c r="R12" s="171">
        <f t="shared" si="0"/>
        <v>31.26</v>
      </c>
      <c r="S12" s="171">
        <f t="shared" si="0"/>
        <v>8.68704</v>
      </c>
      <c r="T12" s="171">
        <f t="shared" si="0"/>
        <v>51.586608</v>
      </c>
      <c r="U12" s="171"/>
      <c r="V12" s="171"/>
      <c r="W12" s="171"/>
      <c r="X12" s="171">
        <f t="shared" si="0"/>
        <v>680.146098</v>
      </c>
      <c r="Y12" s="171">
        <f t="shared" si="0"/>
        <v>585.4537</v>
      </c>
      <c r="Z12" s="171">
        <f t="shared" si="0"/>
        <v>403.1134</v>
      </c>
      <c r="AA12" s="171">
        <f t="shared" si="0"/>
        <v>182.3403</v>
      </c>
      <c r="AB12" s="171"/>
      <c r="AC12" s="171"/>
      <c r="AD12" s="171"/>
      <c r="AE12" s="171"/>
      <c r="AF12" s="171"/>
      <c r="AG12" s="171">
        <f t="shared" si="0"/>
        <v>94.692398</v>
      </c>
      <c r="AH12" s="171">
        <f t="shared" si="0"/>
        <v>3.15875</v>
      </c>
      <c r="AI12" s="171"/>
      <c r="AJ12" s="171"/>
      <c r="AK12" s="171">
        <f t="shared" si="0"/>
        <v>31.26</v>
      </c>
      <c r="AL12" s="171">
        <f t="shared" si="0"/>
        <v>8.68704</v>
      </c>
      <c r="AM12" s="171">
        <f t="shared" si="0"/>
        <v>51.586608</v>
      </c>
      <c r="AN12" s="171"/>
      <c r="AO12" s="171"/>
      <c r="AP12" s="171">
        <f t="shared" si="0"/>
        <v>600</v>
      </c>
      <c r="AQ12" s="171">
        <f t="shared" si="0"/>
        <v>600</v>
      </c>
    </row>
    <row r="13" customHeight="1" spans="1:43">
      <c r="A13" s="169" t="s">
        <v>146</v>
      </c>
      <c r="B13" s="169" t="s">
        <v>148</v>
      </c>
      <c r="C13" s="169" t="s">
        <v>146</v>
      </c>
      <c r="D13" s="99" t="s">
        <v>149</v>
      </c>
      <c r="E13" s="171">
        <v>478.51005</v>
      </c>
      <c r="F13" s="172">
        <v>403.1134</v>
      </c>
      <c r="G13" s="172">
        <v>403.1134</v>
      </c>
      <c r="H13" s="172"/>
      <c r="I13" s="172"/>
      <c r="J13" s="172"/>
      <c r="K13" s="172"/>
      <c r="L13" s="172"/>
      <c r="M13" s="172"/>
      <c r="N13" s="172">
        <v>75.39665</v>
      </c>
      <c r="O13" s="172">
        <v>3.15875</v>
      </c>
      <c r="P13" s="172"/>
      <c r="Q13" s="172"/>
      <c r="R13" s="172">
        <v>31.26</v>
      </c>
      <c r="S13" s="172">
        <v>5.704608</v>
      </c>
      <c r="T13" s="172">
        <v>35.273292</v>
      </c>
      <c r="U13" s="179"/>
      <c r="V13" s="179"/>
      <c r="W13" s="179"/>
      <c r="X13" s="171">
        <v>478.51005</v>
      </c>
      <c r="Y13" s="172">
        <v>403.1134</v>
      </c>
      <c r="Z13" s="172">
        <v>403.1134</v>
      </c>
      <c r="AA13" s="172"/>
      <c r="AB13" s="172"/>
      <c r="AC13" s="172"/>
      <c r="AD13" s="172"/>
      <c r="AE13" s="172"/>
      <c r="AF13" s="172"/>
      <c r="AG13" s="172">
        <v>75.39665</v>
      </c>
      <c r="AH13" s="172">
        <v>3.15875</v>
      </c>
      <c r="AI13" s="172"/>
      <c r="AJ13" s="172"/>
      <c r="AK13" s="172">
        <v>31.26</v>
      </c>
      <c r="AL13" s="172">
        <v>5.704608</v>
      </c>
      <c r="AM13" s="180">
        <v>35.273292</v>
      </c>
      <c r="AN13" s="179"/>
      <c r="AO13" s="179"/>
      <c r="AP13" s="172"/>
      <c r="AQ13" s="172"/>
    </row>
    <row r="14" customHeight="1" spans="1:43">
      <c r="A14" s="169" t="s">
        <v>146</v>
      </c>
      <c r="B14" s="169" t="s">
        <v>146</v>
      </c>
      <c r="C14" s="169" t="s">
        <v>148</v>
      </c>
      <c r="D14" s="99" t="s">
        <v>150</v>
      </c>
      <c r="E14" s="171">
        <v>478.51005</v>
      </c>
      <c r="F14" s="172">
        <v>403.1134</v>
      </c>
      <c r="G14" s="172">
        <v>403.1134</v>
      </c>
      <c r="H14" s="172"/>
      <c r="I14" s="172"/>
      <c r="J14" s="172"/>
      <c r="K14" s="172"/>
      <c r="L14" s="172"/>
      <c r="M14" s="172"/>
      <c r="N14" s="172">
        <v>75.39665</v>
      </c>
      <c r="O14" s="172">
        <v>3.15875</v>
      </c>
      <c r="P14" s="172"/>
      <c r="Q14" s="172"/>
      <c r="R14" s="172">
        <v>31.26</v>
      </c>
      <c r="S14" s="172">
        <v>5.704608</v>
      </c>
      <c r="T14" s="172">
        <v>35.273292</v>
      </c>
      <c r="U14" s="179"/>
      <c r="V14" s="179"/>
      <c r="W14" s="179"/>
      <c r="X14" s="171">
        <v>478.51005</v>
      </c>
      <c r="Y14" s="172">
        <v>403.1134</v>
      </c>
      <c r="Z14" s="172">
        <v>403.1134</v>
      </c>
      <c r="AA14" s="172"/>
      <c r="AB14" s="172"/>
      <c r="AC14" s="172"/>
      <c r="AD14" s="172"/>
      <c r="AE14" s="172"/>
      <c r="AF14" s="172"/>
      <c r="AG14" s="172">
        <v>75.39665</v>
      </c>
      <c r="AH14" s="172">
        <v>3.15875</v>
      </c>
      <c r="AI14" s="172"/>
      <c r="AJ14" s="172"/>
      <c r="AK14" s="172">
        <v>31.26</v>
      </c>
      <c r="AL14" s="172">
        <v>5.704608</v>
      </c>
      <c r="AM14" s="180">
        <v>35.273292</v>
      </c>
      <c r="AN14" s="179"/>
      <c r="AO14" s="179"/>
      <c r="AP14" s="172"/>
      <c r="AQ14" s="172"/>
    </row>
    <row r="15" customHeight="1" spans="1:43">
      <c r="A15" s="169" t="s">
        <v>146</v>
      </c>
      <c r="B15" s="169" t="s">
        <v>151</v>
      </c>
      <c r="C15" s="169" t="s">
        <v>146</v>
      </c>
      <c r="D15" s="99" t="s">
        <v>152</v>
      </c>
      <c r="E15" s="171">
        <v>201.636048</v>
      </c>
      <c r="F15" s="172">
        <v>182.3403</v>
      </c>
      <c r="G15" s="172"/>
      <c r="H15" s="172">
        <v>182.3403</v>
      </c>
      <c r="I15" s="172"/>
      <c r="J15" s="172"/>
      <c r="K15" s="172"/>
      <c r="L15" s="172"/>
      <c r="M15" s="172"/>
      <c r="N15" s="172">
        <v>19.295748</v>
      </c>
      <c r="O15" s="172"/>
      <c r="P15" s="172"/>
      <c r="Q15" s="172"/>
      <c r="R15" s="172"/>
      <c r="S15" s="172">
        <v>2.982432</v>
      </c>
      <c r="T15" s="172">
        <v>16.313316</v>
      </c>
      <c r="U15" s="179"/>
      <c r="V15" s="179"/>
      <c r="W15" s="179"/>
      <c r="X15" s="171">
        <v>201.636048</v>
      </c>
      <c r="Y15" s="172">
        <v>182.3403</v>
      </c>
      <c r="Z15" s="172"/>
      <c r="AA15" s="172">
        <v>182.3403</v>
      </c>
      <c r="AB15" s="172"/>
      <c r="AC15" s="172"/>
      <c r="AD15" s="172"/>
      <c r="AE15" s="172"/>
      <c r="AF15" s="172"/>
      <c r="AG15" s="172">
        <v>19.295748</v>
      </c>
      <c r="AH15" s="172"/>
      <c r="AI15" s="172"/>
      <c r="AJ15" s="172"/>
      <c r="AK15" s="172"/>
      <c r="AL15" s="172">
        <v>2.982432</v>
      </c>
      <c r="AM15" s="180">
        <v>16.313316</v>
      </c>
      <c r="AN15" s="179"/>
      <c r="AO15" s="179"/>
      <c r="AP15" s="172"/>
      <c r="AQ15" s="172"/>
    </row>
    <row r="16" customHeight="1" spans="1:43">
      <c r="A16" s="169" t="s">
        <v>146</v>
      </c>
      <c r="B16" s="169" t="s">
        <v>146</v>
      </c>
      <c r="C16" s="169" t="s">
        <v>148</v>
      </c>
      <c r="D16" s="99" t="s">
        <v>153</v>
      </c>
      <c r="E16" s="171">
        <v>201.636048</v>
      </c>
      <c r="F16" s="172">
        <v>182.3403</v>
      </c>
      <c r="G16" s="172"/>
      <c r="H16" s="172">
        <v>182.3403</v>
      </c>
      <c r="I16" s="172"/>
      <c r="J16" s="172"/>
      <c r="K16" s="172"/>
      <c r="L16" s="172"/>
      <c r="M16" s="172"/>
      <c r="N16" s="172">
        <v>19.295748</v>
      </c>
      <c r="O16" s="172"/>
      <c r="P16" s="172"/>
      <c r="Q16" s="172"/>
      <c r="R16" s="172"/>
      <c r="S16" s="172">
        <v>2.982432</v>
      </c>
      <c r="T16" s="172">
        <v>16.313316</v>
      </c>
      <c r="U16" s="179"/>
      <c r="V16" s="179"/>
      <c r="W16" s="179"/>
      <c r="X16" s="171">
        <v>201.636048</v>
      </c>
      <c r="Y16" s="172">
        <v>182.3403</v>
      </c>
      <c r="Z16" s="172"/>
      <c r="AA16" s="172">
        <v>182.3403</v>
      </c>
      <c r="AB16" s="172"/>
      <c r="AC16" s="172"/>
      <c r="AD16" s="172"/>
      <c r="AE16" s="172"/>
      <c r="AF16" s="172"/>
      <c r="AG16" s="172">
        <v>19.295748</v>
      </c>
      <c r="AH16" s="172"/>
      <c r="AI16" s="172"/>
      <c r="AJ16" s="172"/>
      <c r="AK16" s="172"/>
      <c r="AL16" s="172">
        <v>2.982432</v>
      </c>
      <c r="AM16" s="180">
        <v>16.313316</v>
      </c>
      <c r="AN16" s="179"/>
      <c r="AO16" s="179"/>
      <c r="AP16" s="172"/>
      <c r="AQ16" s="172"/>
    </row>
    <row r="17" customHeight="1" spans="1:43">
      <c r="A17" s="169" t="s">
        <v>146</v>
      </c>
      <c r="B17" s="169" t="s">
        <v>154</v>
      </c>
      <c r="C17" s="169" t="s">
        <v>146</v>
      </c>
      <c r="D17" s="99" t="s">
        <v>155</v>
      </c>
      <c r="E17" s="171">
        <v>0</v>
      </c>
      <c r="F17" s="172"/>
      <c r="G17" s="172"/>
      <c r="H17" s="172"/>
      <c r="I17" s="172"/>
      <c r="J17" s="172"/>
      <c r="K17" s="172"/>
      <c r="L17" s="172"/>
      <c r="M17" s="172"/>
      <c r="N17" s="172"/>
      <c r="O17" s="172"/>
      <c r="P17" s="172"/>
      <c r="Q17" s="172"/>
      <c r="R17" s="172"/>
      <c r="S17" s="172"/>
      <c r="T17" s="172"/>
      <c r="U17" s="179"/>
      <c r="V17" s="179"/>
      <c r="W17" s="179"/>
      <c r="X17" s="171">
        <v>0</v>
      </c>
      <c r="Y17" s="172"/>
      <c r="Z17" s="172"/>
      <c r="AA17" s="172"/>
      <c r="AB17" s="172"/>
      <c r="AC17" s="172"/>
      <c r="AD17" s="172"/>
      <c r="AE17" s="172"/>
      <c r="AF17" s="172"/>
      <c r="AG17" s="172"/>
      <c r="AH17" s="172"/>
      <c r="AI17" s="172"/>
      <c r="AJ17" s="172"/>
      <c r="AK17" s="172"/>
      <c r="AL17" s="172"/>
      <c r="AM17" s="180"/>
      <c r="AN17" s="179"/>
      <c r="AO17" s="179"/>
      <c r="AP17" s="172">
        <v>600</v>
      </c>
      <c r="AQ17" s="172">
        <v>600</v>
      </c>
    </row>
    <row r="18" customHeight="1" spans="1:43">
      <c r="A18" s="169" t="s">
        <v>146</v>
      </c>
      <c r="B18" s="169" t="s">
        <v>146</v>
      </c>
      <c r="C18" s="169" t="s">
        <v>154</v>
      </c>
      <c r="D18" s="99" t="s">
        <v>156</v>
      </c>
      <c r="E18" s="171">
        <v>0</v>
      </c>
      <c r="F18" s="172"/>
      <c r="G18" s="172"/>
      <c r="H18" s="172"/>
      <c r="I18" s="172"/>
      <c r="J18" s="172"/>
      <c r="K18" s="172"/>
      <c r="L18" s="172"/>
      <c r="M18" s="172"/>
      <c r="N18" s="172"/>
      <c r="O18" s="172"/>
      <c r="P18" s="172"/>
      <c r="Q18" s="172"/>
      <c r="R18" s="172"/>
      <c r="S18" s="172"/>
      <c r="T18" s="172"/>
      <c r="U18" s="179"/>
      <c r="V18" s="179"/>
      <c r="W18" s="179"/>
      <c r="X18" s="171">
        <v>0</v>
      </c>
      <c r="Y18" s="172"/>
      <c r="Z18" s="172"/>
      <c r="AA18" s="172"/>
      <c r="AB18" s="172"/>
      <c r="AC18" s="172"/>
      <c r="AD18" s="172"/>
      <c r="AE18" s="172"/>
      <c r="AF18" s="172"/>
      <c r="AG18" s="172"/>
      <c r="AH18" s="172"/>
      <c r="AI18" s="172"/>
      <c r="AJ18" s="172"/>
      <c r="AK18" s="172"/>
      <c r="AL18" s="172"/>
      <c r="AM18" s="180"/>
      <c r="AN18" s="179"/>
      <c r="AO18" s="179"/>
      <c r="AP18" s="172">
        <v>600</v>
      </c>
      <c r="AQ18" s="172">
        <v>600</v>
      </c>
    </row>
    <row r="19" customHeight="1" spans="1:43">
      <c r="A19" s="169" t="s">
        <v>157</v>
      </c>
      <c r="B19" s="169" t="s">
        <v>146</v>
      </c>
      <c r="C19" s="169" t="s">
        <v>146</v>
      </c>
      <c r="D19" s="99" t="s">
        <v>158</v>
      </c>
      <c r="E19" s="171">
        <f>SUM(E20,E24)</f>
        <v>159.296951</v>
      </c>
      <c r="F19" s="171">
        <f>SUM(F20,F24)</f>
        <v>113.980739</v>
      </c>
      <c r="G19" s="171"/>
      <c r="H19" s="171"/>
      <c r="I19" s="171">
        <f>SUM(I20,I24)</f>
        <v>48.422699</v>
      </c>
      <c r="J19" s="171"/>
      <c r="K19" s="171">
        <f>SUM(K20,K24)</f>
        <v>65.55804</v>
      </c>
      <c r="L19" s="171"/>
      <c r="M19" s="171"/>
      <c r="N19" s="171">
        <f>SUM(N20,N24)</f>
        <v>4.4115</v>
      </c>
      <c r="O19" s="171"/>
      <c r="P19" s="171"/>
      <c r="Q19" s="171"/>
      <c r="R19" s="171"/>
      <c r="S19" s="171">
        <f>SUM(S20,S24)</f>
        <v>2.6503</v>
      </c>
      <c r="T19" s="171">
        <f>SUM(T20,T24)</f>
        <v>1.7612</v>
      </c>
      <c r="U19" s="171"/>
      <c r="V19" s="171"/>
      <c r="W19" s="171"/>
      <c r="X19" s="171">
        <f>SUM(X20,X24)</f>
        <v>118.392239</v>
      </c>
      <c r="Y19" s="171">
        <f>SUM(Y20,Y24)</f>
        <v>113.980739</v>
      </c>
      <c r="Z19" s="171"/>
      <c r="AA19" s="171"/>
      <c r="AB19" s="171">
        <f>SUM(AB20,AB24)</f>
        <v>48.422699</v>
      </c>
      <c r="AC19" s="171"/>
      <c r="AD19" s="171">
        <f>SUM(AD20,AD24)</f>
        <v>65.55804</v>
      </c>
      <c r="AE19" s="171"/>
      <c r="AF19" s="171"/>
      <c r="AG19" s="171">
        <f>SUM(AG20,AG24)</f>
        <v>4.4115</v>
      </c>
      <c r="AH19" s="171"/>
      <c r="AI19" s="171"/>
      <c r="AJ19" s="171"/>
      <c r="AK19" s="171"/>
      <c r="AL19" s="171">
        <f>SUM(AL20,AL24)</f>
        <v>2.6503</v>
      </c>
      <c r="AM19" s="171">
        <f>SUM(AM20,AM24)</f>
        <v>1.7612</v>
      </c>
      <c r="AN19" s="171"/>
      <c r="AO19" s="171"/>
      <c r="AP19" s="171"/>
      <c r="AQ19" s="171"/>
    </row>
    <row r="20" customHeight="1" spans="1:43">
      <c r="A20" s="169" t="s">
        <v>146</v>
      </c>
      <c r="B20" s="169" t="s">
        <v>159</v>
      </c>
      <c r="C20" s="169" t="s">
        <v>146</v>
      </c>
      <c r="D20" s="99" t="s">
        <v>160</v>
      </c>
      <c r="E20" s="171">
        <f>SUM(E21:E23)</f>
        <v>158.2531</v>
      </c>
      <c r="F20" s="172">
        <v>112.936888</v>
      </c>
      <c r="G20" s="172"/>
      <c r="H20" s="172"/>
      <c r="I20" s="172">
        <v>47.378848</v>
      </c>
      <c r="J20" s="172"/>
      <c r="K20" s="172">
        <v>65.55804</v>
      </c>
      <c r="L20" s="172"/>
      <c r="M20" s="172"/>
      <c r="N20" s="172">
        <v>4.4115</v>
      </c>
      <c r="O20" s="172"/>
      <c r="P20" s="172"/>
      <c r="Q20" s="172"/>
      <c r="R20" s="172"/>
      <c r="S20" s="172">
        <v>2.6503</v>
      </c>
      <c r="T20" s="172">
        <v>1.7612</v>
      </c>
      <c r="U20" s="179"/>
      <c r="V20" s="179"/>
      <c r="W20" s="179"/>
      <c r="X20" s="171">
        <v>117.348388</v>
      </c>
      <c r="Y20" s="172">
        <v>112.936888</v>
      </c>
      <c r="Z20" s="172"/>
      <c r="AA20" s="172"/>
      <c r="AB20" s="172">
        <v>47.378848</v>
      </c>
      <c r="AC20" s="172"/>
      <c r="AD20" s="172">
        <v>65.55804</v>
      </c>
      <c r="AE20" s="172"/>
      <c r="AF20" s="172"/>
      <c r="AG20" s="172">
        <v>4.4115</v>
      </c>
      <c r="AH20" s="172"/>
      <c r="AI20" s="172"/>
      <c r="AJ20" s="172"/>
      <c r="AK20" s="172"/>
      <c r="AL20" s="172">
        <v>2.6503</v>
      </c>
      <c r="AM20" s="180">
        <v>1.7612</v>
      </c>
      <c r="AN20" s="179"/>
      <c r="AO20" s="179"/>
      <c r="AP20" s="172"/>
      <c r="AQ20" s="172"/>
    </row>
    <row r="21" customHeight="1" spans="1:43">
      <c r="A21" s="169" t="s">
        <v>146</v>
      </c>
      <c r="B21" s="169" t="s">
        <v>146</v>
      </c>
      <c r="C21" s="169" t="s">
        <v>148</v>
      </c>
      <c r="D21" s="99" t="s">
        <v>161</v>
      </c>
      <c r="E21" s="171">
        <v>69.96954</v>
      </c>
      <c r="F21" s="172">
        <v>65.55804</v>
      </c>
      <c r="G21" s="172"/>
      <c r="H21" s="172"/>
      <c r="I21" s="172"/>
      <c r="J21" s="172"/>
      <c r="K21" s="172">
        <v>65.55804</v>
      </c>
      <c r="L21" s="172"/>
      <c r="M21" s="172"/>
      <c r="N21" s="172">
        <v>4.4115</v>
      </c>
      <c r="O21" s="172"/>
      <c r="P21" s="172"/>
      <c r="Q21" s="172"/>
      <c r="R21" s="172"/>
      <c r="S21" s="172">
        <v>2.6503</v>
      </c>
      <c r="T21" s="172">
        <v>1.7612</v>
      </c>
      <c r="U21" s="179"/>
      <c r="V21" s="179"/>
      <c r="W21" s="179"/>
      <c r="X21" s="171">
        <v>69.96954</v>
      </c>
      <c r="Y21" s="172">
        <v>65.55804</v>
      </c>
      <c r="Z21" s="172"/>
      <c r="AA21" s="172"/>
      <c r="AB21" s="172"/>
      <c r="AC21" s="172"/>
      <c r="AD21" s="172">
        <v>65.55804</v>
      </c>
      <c r="AE21" s="172"/>
      <c r="AF21" s="172"/>
      <c r="AG21" s="172">
        <v>4.4115</v>
      </c>
      <c r="AH21" s="172"/>
      <c r="AI21" s="172"/>
      <c r="AJ21" s="172"/>
      <c r="AK21" s="172"/>
      <c r="AL21" s="172">
        <v>2.6503</v>
      </c>
      <c r="AM21" s="180">
        <v>1.7612</v>
      </c>
      <c r="AN21" s="179"/>
      <c r="AO21" s="179"/>
      <c r="AP21" s="172"/>
      <c r="AQ21" s="172"/>
    </row>
    <row r="22" customHeight="1" spans="1:43">
      <c r="A22" s="169" t="s">
        <v>146</v>
      </c>
      <c r="B22" s="169" t="s">
        <v>146</v>
      </c>
      <c r="C22" s="169" t="s">
        <v>162</v>
      </c>
      <c r="D22" s="99" t="s">
        <v>163</v>
      </c>
      <c r="E22" s="171">
        <v>16.05356</v>
      </c>
      <c r="F22" s="172">
        <v>14.784</v>
      </c>
      <c r="G22" s="172"/>
      <c r="H22" s="172"/>
      <c r="I22" s="172"/>
      <c r="J22" s="172"/>
      <c r="K22" s="172">
        <v>14.784</v>
      </c>
      <c r="L22" s="172"/>
      <c r="M22" s="172"/>
      <c r="N22" s="172">
        <v>1.26956</v>
      </c>
      <c r="O22" s="172"/>
      <c r="P22" s="172"/>
      <c r="Q22" s="172"/>
      <c r="R22" s="172"/>
      <c r="S22" s="172">
        <v>0.82576</v>
      </c>
      <c r="T22" s="172">
        <v>0.4438</v>
      </c>
      <c r="U22" s="179"/>
      <c r="V22" s="179"/>
      <c r="W22" s="179"/>
      <c r="X22" s="171">
        <v>16.05356</v>
      </c>
      <c r="Y22" s="172">
        <v>14.784</v>
      </c>
      <c r="Z22" s="172"/>
      <c r="AA22" s="172"/>
      <c r="AB22" s="172"/>
      <c r="AC22" s="172"/>
      <c r="AD22" s="172">
        <v>14.784</v>
      </c>
      <c r="AE22" s="172"/>
      <c r="AF22" s="172"/>
      <c r="AG22" s="172">
        <v>1.26956</v>
      </c>
      <c r="AH22" s="172"/>
      <c r="AI22" s="172"/>
      <c r="AJ22" s="172"/>
      <c r="AK22" s="172"/>
      <c r="AL22" s="172">
        <v>0.82576</v>
      </c>
      <c r="AM22" s="180">
        <v>0.4438</v>
      </c>
      <c r="AN22" s="179"/>
      <c r="AO22" s="179"/>
      <c r="AP22" s="172"/>
      <c r="AQ22" s="172"/>
    </row>
    <row r="23" customHeight="1" spans="1:43">
      <c r="A23" s="169" t="s">
        <v>146</v>
      </c>
      <c r="B23" s="169" t="s">
        <v>146</v>
      </c>
      <c r="C23" s="169" t="s">
        <v>159</v>
      </c>
      <c r="D23" s="99" t="s">
        <v>164</v>
      </c>
      <c r="E23" s="171">
        <v>72.23</v>
      </c>
      <c r="F23" s="172">
        <v>72.23</v>
      </c>
      <c r="G23" s="172"/>
      <c r="H23" s="172"/>
      <c r="I23" s="172">
        <v>72.23</v>
      </c>
      <c r="J23" s="172"/>
      <c r="K23" s="172"/>
      <c r="L23" s="172"/>
      <c r="M23" s="172"/>
      <c r="N23" s="172"/>
      <c r="O23" s="172"/>
      <c r="P23" s="172"/>
      <c r="Q23" s="172"/>
      <c r="R23" s="172"/>
      <c r="S23" s="172"/>
      <c r="T23" s="172"/>
      <c r="U23" s="179"/>
      <c r="V23" s="179"/>
      <c r="W23" s="179"/>
      <c r="X23" s="171">
        <v>72.23</v>
      </c>
      <c r="Y23" s="172">
        <v>72.23</v>
      </c>
      <c r="Z23" s="172"/>
      <c r="AA23" s="172"/>
      <c r="AB23" s="172">
        <v>72.23</v>
      </c>
      <c r="AC23" s="172"/>
      <c r="AD23" s="172"/>
      <c r="AE23" s="172"/>
      <c r="AF23" s="172"/>
      <c r="AG23" s="172"/>
      <c r="AH23" s="172"/>
      <c r="AI23" s="172"/>
      <c r="AJ23" s="172"/>
      <c r="AK23" s="172"/>
      <c r="AL23" s="172"/>
      <c r="AM23" s="180"/>
      <c r="AN23" s="179"/>
      <c r="AO23" s="179"/>
      <c r="AP23" s="172"/>
      <c r="AQ23" s="172"/>
    </row>
    <row r="24" customHeight="1" spans="1:43">
      <c r="A24" s="169" t="s">
        <v>146</v>
      </c>
      <c r="B24" s="169" t="s">
        <v>165</v>
      </c>
      <c r="C24" s="169" t="s">
        <v>146</v>
      </c>
      <c r="D24" s="99" t="s">
        <v>166</v>
      </c>
      <c r="E24" s="171">
        <v>1.043851</v>
      </c>
      <c r="F24" s="172">
        <v>1.043851</v>
      </c>
      <c r="G24" s="172"/>
      <c r="H24" s="172"/>
      <c r="I24" s="172">
        <v>1.043851</v>
      </c>
      <c r="J24" s="172"/>
      <c r="K24" s="172"/>
      <c r="L24" s="172"/>
      <c r="M24" s="172"/>
      <c r="N24" s="172"/>
      <c r="O24" s="172"/>
      <c r="P24" s="172"/>
      <c r="Q24" s="172"/>
      <c r="R24" s="172"/>
      <c r="S24" s="172"/>
      <c r="T24" s="172"/>
      <c r="U24" s="179"/>
      <c r="V24" s="179"/>
      <c r="W24" s="179"/>
      <c r="X24" s="171">
        <v>1.043851</v>
      </c>
      <c r="Y24" s="172">
        <v>1.043851</v>
      </c>
      <c r="Z24" s="172"/>
      <c r="AA24" s="172"/>
      <c r="AB24" s="172">
        <v>1.043851</v>
      </c>
      <c r="AC24" s="172"/>
      <c r="AD24" s="172"/>
      <c r="AE24" s="172"/>
      <c r="AF24" s="172"/>
      <c r="AG24" s="172"/>
      <c r="AH24" s="172"/>
      <c r="AI24" s="172"/>
      <c r="AJ24" s="172"/>
      <c r="AK24" s="172"/>
      <c r="AL24" s="172"/>
      <c r="AM24" s="180"/>
      <c r="AN24" s="179"/>
      <c r="AO24" s="179"/>
      <c r="AP24" s="172"/>
      <c r="AQ24" s="172"/>
    </row>
    <row r="25" customHeight="1" spans="1:43">
      <c r="A25" s="169" t="s">
        <v>146</v>
      </c>
      <c r="B25" s="169" t="s">
        <v>146</v>
      </c>
      <c r="C25" s="169" t="s">
        <v>148</v>
      </c>
      <c r="D25" s="99" t="s">
        <v>167</v>
      </c>
      <c r="E25" s="171">
        <v>1.043851</v>
      </c>
      <c r="F25" s="172">
        <v>1.043851</v>
      </c>
      <c r="G25" s="172"/>
      <c r="H25" s="172"/>
      <c r="I25" s="172">
        <v>1.043851</v>
      </c>
      <c r="J25" s="172"/>
      <c r="K25" s="172"/>
      <c r="L25" s="172"/>
      <c r="M25" s="172"/>
      <c r="N25" s="172"/>
      <c r="O25" s="172"/>
      <c r="P25" s="172"/>
      <c r="Q25" s="172"/>
      <c r="R25" s="172"/>
      <c r="S25" s="172"/>
      <c r="T25" s="172"/>
      <c r="U25" s="179"/>
      <c r="V25" s="179"/>
      <c r="W25" s="179"/>
      <c r="X25" s="171">
        <v>1.043851</v>
      </c>
      <c r="Y25" s="172">
        <v>1.043851</v>
      </c>
      <c r="Z25" s="172"/>
      <c r="AA25" s="172"/>
      <c r="AB25" s="172">
        <v>1.043851</v>
      </c>
      <c r="AC25" s="172"/>
      <c r="AD25" s="172"/>
      <c r="AE25" s="172"/>
      <c r="AF25" s="172"/>
      <c r="AG25" s="172"/>
      <c r="AH25" s="172"/>
      <c r="AI25" s="172"/>
      <c r="AJ25" s="172"/>
      <c r="AK25" s="172"/>
      <c r="AL25" s="172"/>
      <c r="AM25" s="180"/>
      <c r="AN25" s="179"/>
      <c r="AO25" s="179"/>
      <c r="AP25" s="172"/>
      <c r="AQ25" s="172"/>
    </row>
    <row r="26" customHeight="1" spans="1:43">
      <c r="A26" s="169" t="s">
        <v>168</v>
      </c>
      <c r="B26" s="169" t="s">
        <v>146</v>
      </c>
      <c r="C26" s="169" t="s">
        <v>146</v>
      </c>
      <c r="D26" s="99" t="s">
        <v>169</v>
      </c>
      <c r="E26" s="171">
        <v>77.24</v>
      </c>
      <c r="F26" s="171">
        <v>77.24</v>
      </c>
      <c r="G26" s="172"/>
      <c r="H26" s="172"/>
      <c r="I26" s="171">
        <v>77.24</v>
      </c>
      <c r="J26" s="172"/>
      <c r="K26" s="172"/>
      <c r="L26" s="172"/>
      <c r="M26" s="172"/>
      <c r="N26" s="172"/>
      <c r="O26" s="172"/>
      <c r="P26" s="172"/>
      <c r="Q26" s="172"/>
      <c r="R26" s="172"/>
      <c r="S26" s="172"/>
      <c r="T26" s="172"/>
      <c r="U26" s="179"/>
      <c r="V26" s="179"/>
      <c r="W26" s="179"/>
      <c r="X26" s="171">
        <v>77.24</v>
      </c>
      <c r="Y26" s="171">
        <v>77.24</v>
      </c>
      <c r="Z26" s="172"/>
      <c r="AA26" s="172"/>
      <c r="AB26" s="171">
        <v>77.24</v>
      </c>
      <c r="AC26" s="172"/>
      <c r="AD26" s="172"/>
      <c r="AE26" s="172"/>
      <c r="AF26" s="172"/>
      <c r="AG26" s="172"/>
      <c r="AH26" s="172"/>
      <c r="AI26" s="172"/>
      <c r="AJ26" s="172"/>
      <c r="AK26" s="172"/>
      <c r="AL26" s="172"/>
      <c r="AM26" s="180"/>
      <c r="AN26" s="179"/>
      <c r="AO26" s="179"/>
      <c r="AP26" s="172"/>
      <c r="AQ26" s="172"/>
    </row>
    <row r="27" customHeight="1" spans="1:43">
      <c r="A27" s="169" t="s">
        <v>146</v>
      </c>
      <c r="B27" s="169" t="s">
        <v>112</v>
      </c>
      <c r="C27" s="169" t="s">
        <v>146</v>
      </c>
      <c r="D27" s="99" t="s">
        <v>170</v>
      </c>
      <c r="E27" s="171">
        <f>SUM(E28:E31)</f>
        <v>77.235238</v>
      </c>
      <c r="F27" s="171">
        <f>SUM(F28:F31)</f>
        <v>77.235238</v>
      </c>
      <c r="G27" s="171"/>
      <c r="H27" s="171"/>
      <c r="I27" s="171">
        <f>SUM(I28:I31)</f>
        <v>77.235238</v>
      </c>
      <c r="J27" s="171"/>
      <c r="K27" s="171"/>
      <c r="L27" s="171"/>
      <c r="M27" s="171"/>
      <c r="N27" s="171"/>
      <c r="O27" s="171"/>
      <c r="P27" s="171"/>
      <c r="Q27" s="171"/>
      <c r="R27" s="171"/>
      <c r="S27" s="171"/>
      <c r="T27" s="171"/>
      <c r="U27" s="171"/>
      <c r="V27" s="171"/>
      <c r="W27" s="171"/>
      <c r="X27" s="171">
        <v>77.24</v>
      </c>
      <c r="Y27" s="171">
        <f>SUM(Y28:Y31)</f>
        <v>77.235238</v>
      </c>
      <c r="Z27" s="171"/>
      <c r="AA27" s="171"/>
      <c r="AB27" s="171">
        <f>SUM(AB28:AB31)</f>
        <v>77.235238</v>
      </c>
      <c r="AC27" s="171"/>
      <c r="AD27" s="171"/>
      <c r="AE27" s="171"/>
      <c r="AF27" s="171"/>
      <c r="AG27" s="171"/>
      <c r="AH27" s="171"/>
      <c r="AI27" s="171"/>
      <c r="AJ27" s="171"/>
      <c r="AK27" s="171"/>
      <c r="AL27" s="171"/>
      <c r="AM27" s="171"/>
      <c r="AN27" s="171"/>
      <c r="AO27" s="171"/>
      <c r="AP27" s="171"/>
      <c r="AQ27" s="171"/>
    </row>
    <row r="28" customHeight="1" spans="1:43">
      <c r="A28" s="169" t="s">
        <v>146</v>
      </c>
      <c r="B28" s="169" t="s">
        <v>146</v>
      </c>
      <c r="C28" s="169" t="s">
        <v>148</v>
      </c>
      <c r="D28" s="99" t="s">
        <v>171</v>
      </c>
      <c r="E28" s="171">
        <v>38.52304</v>
      </c>
      <c r="F28" s="172">
        <v>38.52304</v>
      </c>
      <c r="G28" s="172"/>
      <c r="H28" s="172"/>
      <c r="I28" s="172">
        <v>38.52304</v>
      </c>
      <c r="J28" s="172"/>
      <c r="K28" s="172"/>
      <c r="L28" s="172"/>
      <c r="M28" s="172"/>
      <c r="N28" s="172"/>
      <c r="O28" s="172"/>
      <c r="P28" s="172"/>
      <c r="Q28" s="172"/>
      <c r="R28" s="172"/>
      <c r="S28" s="172"/>
      <c r="T28" s="172"/>
      <c r="U28" s="179"/>
      <c r="V28" s="179"/>
      <c r="W28" s="179"/>
      <c r="X28" s="171">
        <v>38.52304</v>
      </c>
      <c r="Y28" s="172">
        <v>38.52304</v>
      </c>
      <c r="Z28" s="172"/>
      <c r="AA28" s="172"/>
      <c r="AB28" s="172">
        <v>38.52304</v>
      </c>
      <c r="AC28" s="172"/>
      <c r="AD28" s="172"/>
      <c r="AE28" s="172"/>
      <c r="AF28" s="172"/>
      <c r="AG28" s="172"/>
      <c r="AH28" s="172"/>
      <c r="AI28" s="172"/>
      <c r="AJ28" s="172"/>
      <c r="AK28" s="172"/>
      <c r="AL28" s="172"/>
      <c r="AM28" s="180"/>
      <c r="AN28" s="179"/>
      <c r="AO28" s="179"/>
      <c r="AP28" s="172"/>
      <c r="AQ28" s="172"/>
    </row>
    <row r="29" customHeight="1" spans="1:43">
      <c r="A29" s="169" t="s">
        <v>146</v>
      </c>
      <c r="B29" s="169" t="s">
        <v>146</v>
      </c>
      <c r="C29" s="169" t="s">
        <v>162</v>
      </c>
      <c r="D29" s="99" t="s">
        <v>172</v>
      </c>
      <c r="E29" s="171">
        <v>14.91216</v>
      </c>
      <c r="F29" s="172">
        <v>14.91216</v>
      </c>
      <c r="G29" s="172"/>
      <c r="H29" s="172"/>
      <c r="I29" s="172">
        <v>14.91216</v>
      </c>
      <c r="J29" s="172"/>
      <c r="K29" s="172"/>
      <c r="L29" s="172"/>
      <c r="M29" s="172"/>
      <c r="N29" s="172"/>
      <c r="O29" s="172"/>
      <c r="P29" s="172"/>
      <c r="Q29" s="172"/>
      <c r="R29" s="172"/>
      <c r="S29" s="172"/>
      <c r="T29" s="172"/>
      <c r="U29" s="179"/>
      <c r="V29" s="179"/>
      <c r="W29" s="179"/>
      <c r="X29" s="171">
        <v>14.91216</v>
      </c>
      <c r="Y29" s="172">
        <v>14.91216</v>
      </c>
      <c r="Z29" s="172"/>
      <c r="AA29" s="172"/>
      <c r="AB29" s="172">
        <v>14.91216</v>
      </c>
      <c r="AC29" s="172"/>
      <c r="AD29" s="172"/>
      <c r="AE29" s="172"/>
      <c r="AF29" s="172"/>
      <c r="AG29" s="172"/>
      <c r="AH29" s="172"/>
      <c r="AI29" s="172"/>
      <c r="AJ29" s="172"/>
      <c r="AK29" s="172"/>
      <c r="AL29" s="172"/>
      <c r="AM29" s="180"/>
      <c r="AN29" s="179"/>
      <c r="AO29" s="179"/>
      <c r="AP29" s="172"/>
      <c r="AQ29" s="172"/>
    </row>
    <row r="30" customHeight="1" spans="1:43">
      <c r="A30" s="169" t="s">
        <v>146</v>
      </c>
      <c r="B30" s="169" t="s">
        <v>146</v>
      </c>
      <c r="C30" s="169" t="s">
        <v>151</v>
      </c>
      <c r="D30" s="99" t="s">
        <v>173</v>
      </c>
      <c r="E30" s="171">
        <v>18.800038</v>
      </c>
      <c r="F30" s="172">
        <v>18.800038</v>
      </c>
      <c r="G30" s="172"/>
      <c r="H30" s="172"/>
      <c r="I30" s="172">
        <v>18.800038</v>
      </c>
      <c r="J30" s="172"/>
      <c r="K30" s="172"/>
      <c r="L30" s="172"/>
      <c r="M30" s="172"/>
      <c r="N30" s="172"/>
      <c r="O30" s="172"/>
      <c r="P30" s="172"/>
      <c r="Q30" s="172"/>
      <c r="R30" s="172"/>
      <c r="S30" s="172"/>
      <c r="T30" s="172"/>
      <c r="U30" s="179"/>
      <c r="V30" s="179"/>
      <c r="W30" s="179"/>
      <c r="X30" s="171">
        <v>18.800038</v>
      </c>
      <c r="Y30" s="172">
        <v>18.800038</v>
      </c>
      <c r="Z30" s="172"/>
      <c r="AA30" s="172"/>
      <c r="AB30" s="172">
        <v>18.800038</v>
      </c>
      <c r="AC30" s="172"/>
      <c r="AD30" s="172"/>
      <c r="AE30" s="172"/>
      <c r="AF30" s="172"/>
      <c r="AG30" s="172"/>
      <c r="AH30" s="172"/>
      <c r="AI30" s="172"/>
      <c r="AJ30" s="172"/>
      <c r="AK30" s="172"/>
      <c r="AL30" s="172"/>
      <c r="AM30" s="180"/>
      <c r="AN30" s="179"/>
      <c r="AO30" s="179"/>
      <c r="AP30" s="172"/>
      <c r="AQ30" s="172"/>
    </row>
    <row r="31" customHeight="1" spans="1:43">
      <c r="A31" s="169" t="s">
        <v>146</v>
      </c>
      <c r="B31" s="169" t="s">
        <v>146</v>
      </c>
      <c r="C31" s="169" t="s">
        <v>165</v>
      </c>
      <c r="D31" s="99" t="s">
        <v>174</v>
      </c>
      <c r="E31" s="171">
        <v>5</v>
      </c>
      <c r="F31" s="171">
        <v>5</v>
      </c>
      <c r="G31" s="172"/>
      <c r="H31" s="172"/>
      <c r="I31" s="171">
        <v>5</v>
      </c>
      <c r="J31" s="172"/>
      <c r="K31" s="172"/>
      <c r="L31" s="172"/>
      <c r="M31" s="172"/>
      <c r="N31" s="172"/>
      <c r="O31" s="172"/>
      <c r="P31" s="172"/>
      <c r="Q31" s="172"/>
      <c r="R31" s="172"/>
      <c r="S31" s="172"/>
      <c r="T31" s="172"/>
      <c r="U31" s="179"/>
      <c r="V31" s="179"/>
      <c r="W31" s="179"/>
      <c r="X31" s="171">
        <v>5</v>
      </c>
      <c r="Y31" s="171">
        <v>5</v>
      </c>
      <c r="Z31" s="172"/>
      <c r="AA31" s="172"/>
      <c r="AB31" s="171">
        <v>5</v>
      </c>
      <c r="AC31" s="172"/>
      <c r="AD31" s="172"/>
      <c r="AE31" s="172"/>
      <c r="AF31" s="172"/>
      <c r="AG31" s="172"/>
      <c r="AH31" s="172"/>
      <c r="AI31" s="172"/>
      <c r="AJ31" s="172"/>
      <c r="AK31" s="172"/>
      <c r="AL31" s="172"/>
      <c r="AM31" s="180"/>
      <c r="AN31" s="179"/>
      <c r="AO31" s="179"/>
      <c r="AP31" s="172"/>
      <c r="AQ31" s="172"/>
    </row>
    <row r="32" customHeight="1" spans="1:43">
      <c r="A32" s="169" t="s">
        <v>175</v>
      </c>
      <c r="B32" s="169" t="s">
        <v>146</v>
      </c>
      <c r="C32" s="169" t="s">
        <v>146</v>
      </c>
      <c r="D32" s="99" t="s">
        <v>176</v>
      </c>
      <c r="E32" s="171">
        <v>52.12</v>
      </c>
      <c r="F32" s="171">
        <v>52.12</v>
      </c>
      <c r="G32" s="172"/>
      <c r="H32" s="172"/>
      <c r="I32" s="172"/>
      <c r="J32" s="171">
        <v>52.12</v>
      </c>
      <c r="K32" s="172"/>
      <c r="L32" s="172"/>
      <c r="M32" s="172"/>
      <c r="N32" s="172"/>
      <c r="O32" s="172"/>
      <c r="P32" s="172"/>
      <c r="Q32" s="172"/>
      <c r="R32" s="172"/>
      <c r="S32" s="172"/>
      <c r="T32" s="172"/>
      <c r="U32" s="179"/>
      <c r="V32" s="179"/>
      <c r="W32" s="179"/>
      <c r="X32" s="171">
        <v>52.12</v>
      </c>
      <c r="Y32" s="171">
        <v>52.12</v>
      </c>
      <c r="Z32" s="172"/>
      <c r="AA32" s="172"/>
      <c r="AB32" s="172"/>
      <c r="AC32" s="171">
        <v>52.12</v>
      </c>
      <c r="AD32" s="172"/>
      <c r="AE32" s="172"/>
      <c r="AF32" s="172"/>
      <c r="AG32" s="172"/>
      <c r="AH32" s="172"/>
      <c r="AI32" s="172"/>
      <c r="AJ32" s="172"/>
      <c r="AK32" s="172"/>
      <c r="AL32" s="172"/>
      <c r="AM32" s="180"/>
      <c r="AN32" s="179"/>
      <c r="AO32" s="179"/>
      <c r="AP32" s="172"/>
      <c r="AQ32" s="172"/>
    </row>
    <row r="33" customHeight="1" spans="1:43">
      <c r="A33" s="169" t="s">
        <v>146</v>
      </c>
      <c r="B33" s="169" t="s">
        <v>162</v>
      </c>
      <c r="C33" s="169" t="s">
        <v>146</v>
      </c>
      <c r="D33" s="99" t="s">
        <v>177</v>
      </c>
      <c r="E33" s="171">
        <v>52.12</v>
      </c>
      <c r="F33" s="171">
        <v>52.12</v>
      </c>
      <c r="G33" s="172"/>
      <c r="H33" s="172"/>
      <c r="I33" s="172"/>
      <c r="J33" s="171">
        <v>52.12</v>
      </c>
      <c r="K33" s="172"/>
      <c r="L33" s="172"/>
      <c r="M33" s="172"/>
      <c r="N33" s="172"/>
      <c r="O33" s="172"/>
      <c r="P33" s="172"/>
      <c r="Q33" s="172"/>
      <c r="R33" s="172"/>
      <c r="S33" s="172"/>
      <c r="T33" s="172"/>
      <c r="U33" s="179"/>
      <c r="V33" s="179"/>
      <c r="W33" s="179"/>
      <c r="X33" s="171">
        <v>52.12</v>
      </c>
      <c r="Y33" s="171">
        <v>52.12</v>
      </c>
      <c r="Z33" s="172"/>
      <c r="AA33" s="172"/>
      <c r="AB33" s="172"/>
      <c r="AC33" s="171">
        <v>52.12</v>
      </c>
      <c r="AD33" s="172"/>
      <c r="AE33" s="172"/>
      <c r="AF33" s="172"/>
      <c r="AG33" s="172"/>
      <c r="AH33" s="172"/>
      <c r="AI33" s="172"/>
      <c r="AJ33" s="172"/>
      <c r="AK33" s="172"/>
      <c r="AL33" s="172"/>
      <c r="AM33" s="180"/>
      <c r="AN33" s="179"/>
      <c r="AO33" s="179"/>
      <c r="AP33" s="172"/>
      <c r="AQ33" s="172"/>
    </row>
    <row r="34" customHeight="1" spans="1:43">
      <c r="A34" s="169" t="s">
        <v>146</v>
      </c>
      <c r="B34" s="169" t="s">
        <v>146</v>
      </c>
      <c r="C34" s="169" t="s">
        <v>148</v>
      </c>
      <c r="D34" s="99" t="s">
        <v>178</v>
      </c>
      <c r="E34" s="171">
        <v>52.12</v>
      </c>
      <c r="F34" s="171">
        <v>52.12</v>
      </c>
      <c r="G34" s="172"/>
      <c r="H34" s="172"/>
      <c r="I34" s="172"/>
      <c r="J34" s="171">
        <v>52.12</v>
      </c>
      <c r="K34" s="172"/>
      <c r="L34" s="172"/>
      <c r="M34" s="172"/>
      <c r="N34" s="172"/>
      <c r="O34" s="172"/>
      <c r="P34" s="172"/>
      <c r="Q34" s="172"/>
      <c r="R34" s="172"/>
      <c r="S34" s="172"/>
      <c r="T34" s="172"/>
      <c r="U34" s="179"/>
      <c r="V34" s="179"/>
      <c r="W34" s="179"/>
      <c r="X34" s="171">
        <v>52.12</v>
      </c>
      <c r="Y34" s="171">
        <v>52.12</v>
      </c>
      <c r="Z34" s="172"/>
      <c r="AA34" s="172"/>
      <c r="AB34" s="172"/>
      <c r="AC34" s="171">
        <v>52.12</v>
      </c>
      <c r="AD34" s="172"/>
      <c r="AE34" s="172"/>
      <c r="AF34" s="172"/>
      <c r="AG34" s="172"/>
      <c r="AH34" s="172"/>
      <c r="AI34" s="172"/>
      <c r="AJ34" s="172"/>
      <c r="AK34" s="172"/>
      <c r="AL34" s="172"/>
      <c r="AM34" s="180"/>
      <c r="AN34" s="179"/>
      <c r="AO34" s="179"/>
      <c r="AP34" s="172"/>
      <c r="AQ34" s="172"/>
    </row>
  </sheetData>
  <mergeCells count="57">
    <mergeCell ref="A2:AQ2"/>
    <mergeCell ref="A3:I3"/>
    <mergeCell ref="U3:AQ3"/>
    <mergeCell ref="E5:U5"/>
    <mergeCell ref="X5:AN5"/>
    <mergeCell ref="F6:M6"/>
    <mergeCell ref="N6:U6"/>
    <mergeCell ref="Y6:AF6"/>
    <mergeCell ref="AG6:AN6"/>
    <mergeCell ref="F7:M7"/>
    <mergeCell ref="N7:U7"/>
    <mergeCell ref="Y7:AF7"/>
    <mergeCell ref="AG7:AN7"/>
    <mergeCell ref="T8:U8"/>
    <mergeCell ref="AM8:AN8"/>
    <mergeCell ref="A8:A9"/>
    <mergeCell ref="B8:B9"/>
    <mergeCell ref="C8:C9"/>
    <mergeCell ref="D4:D9"/>
    <mergeCell ref="E6:E9"/>
    <mergeCell ref="F8:F9"/>
    <mergeCell ref="G8:G9"/>
    <mergeCell ref="H8:H9"/>
    <mergeCell ref="I8:I9"/>
    <mergeCell ref="J8:J9"/>
    <mergeCell ref="K8:K9"/>
    <mergeCell ref="L8:L9"/>
    <mergeCell ref="M8:M9"/>
    <mergeCell ref="N8:N9"/>
    <mergeCell ref="O8:O9"/>
    <mergeCell ref="P8:P9"/>
    <mergeCell ref="Q8:Q9"/>
    <mergeCell ref="R8:R9"/>
    <mergeCell ref="S8:S9"/>
    <mergeCell ref="V5:V9"/>
    <mergeCell ref="W5:W9"/>
    <mergeCell ref="X6:X9"/>
    <mergeCell ref="Y8:Y9"/>
    <mergeCell ref="Z8:Z9"/>
    <mergeCell ref="AA8:AA9"/>
    <mergeCell ref="AB8:AB9"/>
    <mergeCell ref="AC8:AC9"/>
    <mergeCell ref="AD8:AD9"/>
    <mergeCell ref="AE8:AE9"/>
    <mergeCell ref="AF8:AF9"/>
    <mergeCell ref="AG8:AG9"/>
    <mergeCell ref="AH8:AH9"/>
    <mergeCell ref="AI8:AI9"/>
    <mergeCell ref="AJ8:AJ9"/>
    <mergeCell ref="AK8:AK9"/>
    <mergeCell ref="AL8:AL9"/>
    <mergeCell ref="AO5:AO6"/>
    <mergeCell ref="AO7:AO9"/>
    <mergeCell ref="AP7:AP9"/>
    <mergeCell ref="AQ7:AQ9"/>
    <mergeCell ref="A4:C7"/>
    <mergeCell ref="AP5:AQ6"/>
  </mergeCells>
  <pageMargins left="0.1875" right="0.1875" top="0.1875" bottom="0.1875" header="0.1875" footer="0.1875"/>
  <pageSetup paperSize="9" scale="39"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33"/>
  <sheetViews>
    <sheetView workbookViewId="0">
      <selection activeCell="I18" sqref="I18"/>
    </sheetView>
  </sheetViews>
  <sheetFormatPr defaultColWidth="10.6666666666667" defaultRowHeight="15.75" customHeight="1"/>
  <cols>
    <col min="1" max="2" width="9.5" style="103" customWidth="1"/>
    <col min="3" max="3" width="43.1666666666667" style="104" customWidth="1"/>
    <col min="4" max="6" width="19.5" style="105" customWidth="1"/>
    <col min="7" max="10" width="12" style="105" customWidth="1"/>
    <col min="11" max="11" width="15.1666666666667" style="105" customWidth="1"/>
    <col min="12" max="12" width="22.5" style="105" customWidth="1"/>
    <col min="13" max="13" width="14.1666666666667" style="105" customWidth="1"/>
    <col min="14" max="14" width="17.8333333333333" style="105" customWidth="1"/>
    <col min="15" max="15" width="18.1666666666667" style="2" customWidth="1"/>
    <col min="16" max="16" width="14.3333333333333" style="2" customWidth="1"/>
    <col min="17" max="17" width="16" style="2" customWidth="1"/>
    <col min="18" max="18" width="18.8333333333333" style="105" customWidth="1"/>
    <col min="19" max="19" width="10.6666666666667" style="105" customWidth="1"/>
    <col min="20" max="21" width="12" style="105" customWidth="1"/>
    <col min="22" max="22" width="13.3333333333333" style="105" customWidth="1"/>
    <col min="23" max="16384" width="10.6666666666667" style="2" customWidth="1"/>
  </cols>
  <sheetData>
    <row r="1" s="1" customFormat="1" ht="12" customHeight="1" spans="1:22">
      <c r="A1" s="106"/>
      <c r="B1" s="106"/>
      <c r="C1" s="107"/>
      <c r="O1" s="136"/>
      <c r="P1" s="136"/>
      <c r="Q1" s="136"/>
      <c r="V1" s="140"/>
    </row>
    <row r="2" ht="25.5" customHeight="1" spans="1:22">
      <c r="A2" s="59" t="s">
        <v>179</v>
      </c>
      <c r="B2" s="59"/>
      <c r="C2" s="59"/>
      <c r="D2" s="59"/>
      <c r="E2" s="59"/>
      <c r="F2" s="59"/>
      <c r="G2" s="59"/>
      <c r="H2" s="59"/>
      <c r="I2" s="59"/>
      <c r="J2" s="59"/>
      <c r="K2" s="59"/>
      <c r="L2" s="59"/>
      <c r="M2" s="59"/>
      <c r="N2" s="59"/>
      <c r="O2" s="53"/>
      <c r="P2" s="53"/>
      <c r="Q2" s="53"/>
      <c r="R2" s="59"/>
      <c r="S2" s="59"/>
      <c r="T2" s="59"/>
      <c r="U2" s="59"/>
      <c r="V2" s="59"/>
    </row>
    <row r="3" s="1" customFormat="1" ht="12" customHeight="1" spans="1:22">
      <c r="A3" s="108" t="s">
        <v>1</v>
      </c>
      <c r="B3" s="108"/>
      <c r="C3" s="108"/>
      <c r="O3" s="136"/>
      <c r="P3" s="136"/>
      <c r="Q3" s="136"/>
      <c r="V3" s="140" t="s">
        <v>50</v>
      </c>
    </row>
    <row r="4" s="102" customFormat="1" ht="42.75" customHeight="1" spans="1:22">
      <c r="A4" s="109" t="s">
        <v>180</v>
      </c>
      <c r="B4" s="110"/>
      <c r="C4" s="109" t="s">
        <v>181</v>
      </c>
      <c r="D4" s="7" t="s">
        <v>182</v>
      </c>
      <c r="E4" s="17"/>
      <c r="F4" s="17"/>
      <c r="G4" s="17"/>
      <c r="H4" s="17"/>
      <c r="I4" s="17"/>
      <c r="J4" s="17"/>
      <c r="K4" s="17"/>
      <c r="L4" s="17"/>
      <c r="M4" s="17"/>
      <c r="N4" s="17"/>
      <c r="O4" s="17"/>
      <c r="P4" s="17"/>
      <c r="Q4" s="17"/>
      <c r="R4" s="17"/>
      <c r="S4" s="17"/>
      <c r="T4" s="17"/>
      <c r="U4" s="17"/>
      <c r="V4" s="28"/>
    </row>
    <row r="5" s="102" customFormat="1" customHeight="1" spans="1:22">
      <c r="A5" s="111"/>
      <c r="B5" s="112"/>
      <c r="C5" s="113"/>
      <c r="D5" s="9" t="s">
        <v>183</v>
      </c>
      <c r="E5" s="7" t="s">
        <v>184</v>
      </c>
      <c r="F5" s="17"/>
      <c r="G5" s="17"/>
      <c r="H5" s="17"/>
      <c r="I5" s="17"/>
      <c r="J5" s="17"/>
      <c r="K5" s="17"/>
      <c r="L5" s="17"/>
      <c r="M5" s="17"/>
      <c r="N5" s="17"/>
      <c r="O5" s="17"/>
      <c r="P5" s="17"/>
      <c r="Q5" s="17"/>
      <c r="R5" s="28"/>
      <c r="S5" s="29" t="s">
        <v>185</v>
      </c>
      <c r="T5" s="29"/>
      <c r="U5" s="29"/>
      <c r="V5" s="46"/>
    </row>
    <row r="6" s="102" customFormat="1" ht="14.25" customHeight="1" spans="1:22">
      <c r="A6" s="114" t="s">
        <v>85</v>
      </c>
      <c r="B6" s="114" t="s">
        <v>86</v>
      </c>
      <c r="C6" s="113"/>
      <c r="D6" s="10"/>
      <c r="E6" s="115" t="s">
        <v>77</v>
      </c>
      <c r="F6" s="19" t="s">
        <v>186</v>
      </c>
      <c r="G6" s="19"/>
      <c r="H6" s="19"/>
      <c r="I6" s="19"/>
      <c r="J6" s="19"/>
      <c r="K6" s="19"/>
      <c r="L6" s="19"/>
      <c r="M6" s="20"/>
      <c r="N6" s="30" t="s">
        <v>187</v>
      </c>
      <c r="O6" s="137" t="s">
        <v>188</v>
      </c>
      <c r="P6" s="137" t="s">
        <v>189</v>
      </c>
      <c r="Q6" s="141" t="s">
        <v>190</v>
      </c>
      <c r="R6" s="142" t="s">
        <v>191</v>
      </c>
      <c r="S6" s="34"/>
      <c r="T6" s="34"/>
      <c r="U6" s="34"/>
      <c r="V6" s="23"/>
    </row>
    <row r="7" s="102" customFormat="1" ht="46.5" customHeight="1" spans="1:22">
      <c r="A7" s="116"/>
      <c r="B7" s="116"/>
      <c r="C7" s="113"/>
      <c r="D7" s="12"/>
      <c r="E7" s="117"/>
      <c r="F7" s="21" t="s">
        <v>83</v>
      </c>
      <c r="G7" s="21" t="s">
        <v>192</v>
      </c>
      <c r="H7" s="21" t="s">
        <v>193</v>
      </c>
      <c r="I7" s="21" t="s">
        <v>194</v>
      </c>
      <c r="J7" s="21" t="s">
        <v>195</v>
      </c>
      <c r="K7" s="21" t="s">
        <v>196</v>
      </c>
      <c r="L7" s="21" t="s">
        <v>197</v>
      </c>
      <c r="M7" s="21" t="s">
        <v>198</v>
      </c>
      <c r="N7" s="20"/>
      <c r="O7" s="138"/>
      <c r="P7" s="20"/>
      <c r="Q7" s="143"/>
      <c r="R7" s="144"/>
      <c r="S7" s="21" t="s">
        <v>83</v>
      </c>
      <c r="T7" s="21" t="s">
        <v>199</v>
      </c>
      <c r="U7" s="21" t="s">
        <v>200</v>
      </c>
      <c r="V7" s="21" t="s">
        <v>201</v>
      </c>
    </row>
    <row r="8" s="102" customFormat="1" customHeight="1" spans="1:22">
      <c r="A8" s="118">
        <v>1</v>
      </c>
      <c r="B8" s="118">
        <v>2</v>
      </c>
      <c r="C8" s="118">
        <v>3</v>
      </c>
      <c r="D8" s="119">
        <v>4</v>
      </c>
      <c r="E8" s="120">
        <v>5</v>
      </c>
      <c r="F8" s="121">
        <v>6</v>
      </c>
      <c r="G8" s="121">
        <v>7</v>
      </c>
      <c r="H8" s="121">
        <v>8</v>
      </c>
      <c r="I8" s="121">
        <v>9</v>
      </c>
      <c r="J8" s="121">
        <v>10</v>
      </c>
      <c r="K8" s="121">
        <v>11</v>
      </c>
      <c r="L8" s="121">
        <v>12</v>
      </c>
      <c r="M8" s="121">
        <v>13</v>
      </c>
      <c r="N8" s="121">
        <v>14</v>
      </c>
      <c r="O8" s="139">
        <v>15</v>
      </c>
      <c r="P8" s="139">
        <v>16</v>
      </c>
      <c r="Q8" s="139">
        <v>17</v>
      </c>
      <c r="R8" s="139">
        <v>18</v>
      </c>
      <c r="S8" s="139">
        <v>19</v>
      </c>
      <c r="T8" s="145">
        <v>20</v>
      </c>
      <c r="U8" s="145">
        <v>21</v>
      </c>
      <c r="V8" s="145">
        <v>22</v>
      </c>
    </row>
    <row r="9" s="102" customFormat="1" customHeight="1" spans="1:22">
      <c r="A9" s="122" t="s">
        <v>202</v>
      </c>
      <c r="B9" s="123"/>
      <c r="C9" s="123"/>
      <c r="D9" s="124">
        <f>SUM(D10,D20,D30)</f>
        <v>968.79815</v>
      </c>
      <c r="E9" s="125">
        <v>968.80086</v>
      </c>
      <c r="F9" s="124">
        <v>968.80086</v>
      </c>
      <c r="G9" s="125">
        <v>968.80086</v>
      </c>
      <c r="H9" s="126"/>
      <c r="I9" s="126"/>
      <c r="J9" s="126"/>
      <c r="K9" s="126"/>
      <c r="L9" s="126"/>
      <c r="M9" s="126"/>
      <c r="N9" s="126"/>
      <c r="O9" s="126"/>
      <c r="P9" s="131"/>
      <c r="Q9" s="146"/>
      <c r="R9" s="147"/>
      <c r="S9" s="126"/>
      <c r="T9" s="126"/>
      <c r="U9" s="126"/>
      <c r="V9" s="126"/>
    </row>
    <row r="10" customHeight="1" spans="1:22">
      <c r="A10" s="127" t="s">
        <v>203</v>
      </c>
      <c r="B10" s="127" t="s">
        <v>146</v>
      </c>
      <c r="C10" s="128" t="s">
        <v>204</v>
      </c>
      <c r="D10" s="129">
        <v>772.11</v>
      </c>
      <c r="E10" s="130">
        <v>772.12</v>
      </c>
      <c r="F10" s="130">
        <v>772.12</v>
      </c>
      <c r="G10" s="130">
        <v>772.12</v>
      </c>
      <c r="H10" s="131"/>
      <c r="I10" s="131"/>
      <c r="J10" s="131"/>
      <c r="K10" s="131"/>
      <c r="L10" s="131"/>
      <c r="M10" s="126"/>
      <c r="N10" s="126"/>
      <c r="O10" s="126"/>
      <c r="P10" s="131"/>
      <c r="Q10" s="148"/>
      <c r="R10" s="131"/>
      <c r="S10" s="131"/>
      <c r="T10" s="131"/>
      <c r="U10" s="131"/>
      <c r="V10" s="131"/>
    </row>
    <row r="11" customHeight="1" spans="1:22">
      <c r="A11" s="127" t="s">
        <v>146</v>
      </c>
      <c r="B11" s="127" t="s">
        <v>148</v>
      </c>
      <c r="C11" s="128" t="s">
        <v>205</v>
      </c>
      <c r="D11" s="129">
        <f>130.6488+74.62</f>
        <v>205.2688</v>
      </c>
      <c r="E11" s="130">
        <f>130.6488+74.62</f>
        <v>205.2688</v>
      </c>
      <c r="F11" s="130">
        <f>130.6488+74.62</f>
        <v>205.2688</v>
      </c>
      <c r="G11" s="130">
        <f>130.6488+74.62</f>
        <v>205.2688</v>
      </c>
      <c r="H11" s="131"/>
      <c r="I11" s="131"/>
      <c r="J11" s="131"/>
      <c r="K11" s="131"/>
      <c r="L11" s="131"/>
      <c r="M11" s="126"/>
      <c r="N11" s="126"/>
      <c r="O11" s="126"/>
      <c r="P11" s="131"/>
      <c r="Q11" s="148"/>
      <c r="R11" s="131"/>
      <c r="S11" s="131"/>
      <c r="T11" s="131"/>
      <c r="U11" s="131"/>
      <c r="V11" s="131"/>
    </row>
    <row r="12" customHeight="1" spans="1:22">
      <c r="A12" s="117" t="s">
        <v>146</v>
      </c>
      <c r="B12" s="117" t="s">
        <v>162</v>
      </c>
      <c r="C12" s="132" t="s">
        <v>206</v>
      </c>
      <c r="D12" s="130">
        <f>261.5772+32.5</f>
        <v>294.0772</v>
      </c>
      <c r="E12" s="130">
        <f>261.5772+32.5</f>
        <v>294.0772</v>
      </c>
      <c r="F12" s="130">
        <f>261.5772+32.5</f>
        <v>294.0772</v>
      </c>
      <c r="G12" s="130">
        <f>261.5772+32.5</f>
        <v>294.0772</v>
      </c>
      <c r="H12" s="131"/>
      <c r="I12" s="131"/>
      <c r="J12" s="131"/>
      <c r="K12" s="131"/>
      <c r="L12" s="131"/>
      <c r="M12" s="126"/>
      <c r="N12" s="126"/>
      <c r="O12" s="126"/>
      <c r="P12" s="131"/>
      <c r="Q12" s="148"/>
      <c r="R12" s="131"/>
      <c r="S12" s="131"/>
      <c r="T12" s="131"/>
      <c r="U12" s="131"/>
      <c r="V12" s="131"/>
    </row>
    <row r="13" customHeight="1" spans="1:22">
      <c r="A13" s="133" t="s">
        <v>146</v>
      </c>
      <c r="B13" s="133" t="s">
        <v>151</v>
      </c>
      <c r="C13" s="134" t="s">
        <v>207</v>
      </c>
      <c r="D13" s="130">
        <f>10.8874+6.2</f>
        <v>17.0874</v>
      </c>
      <c r="E13" s="130">
        <f>10.8874+6.2</f>
        <v>17.0874</v>
      </c>
      <c r="F13" s="130">
        <f>10.8874+6.2</f>
        <v>17.0874</v>
      </c>
      <c r="G13" s="130">
        <f>10.8874+6.2</f>
        <v>17.0874</v>
      </c>
      <c r="H13" s="131"/>
      <c r="I13" s="131"/>
      <c r="J13" s="131"/>
      <c r="K13" s="131"/>
      <c r="L13" s="131"/>
      <c r="M13" s="126"/>
      <c r="N13" s="126"/>
      <c r="O13" s="126"/>
      <c r="P13" s="131"/>
      <c r="Q13" s="148"/>
      <c r="R13" s="131"/>
      <c r="S13" s="131"/>
      <c r="T13" s="131"/>
      <c r="U13" s="131"/>
      <c r="V13" s="131"/>
    </row>
    <row r="14" customHeight="1" spans="1:22">
      <c r="A14" s="133" t="s">
        <v>146</v>
      </c>
      <c r="B14" s="133" t="s">
        <v>208</v>
      </c>
      <c r="C14" s="134" t="s">
        <v>209</v>
      </c>
      <c r="D14" s="130">
        <v>69</v>
      </c>
      <c r="E14" s="135">
        <v>69</v>
      </c>
      <c r="F14" s="126">
        <v>69</v>
      </c>
      <c r="G14" s="131">
        <v>69</v>
      </c>
      <c r="H14" s="131"/>
      <c r="I14" s="131"/>
      <c r="J14" s="131"/>
      <c r="K14" s="131"/>
      <c r="L14" s="131"/>
      <c r="M14" s="126"/>
      <c r="N14" s="126"/>
      <c r="O14" s="126"/>
      <c r="P14" s="131"/>
      <c r="Q14" s="148"/>
      <c r="R14" s="131"/>
      <c r="S14" s="131"/>
      <c r="T14" s="131"/>
      <c r="U14" s="131"/>
      <c r="V14" s="131"/>
    </row>
    <row r="15" customHeight="1" spans="1:22">
      <c r="A15" s="133" t="s">
        <v>146</v>
      </c>
      <c r="B15" s="133" t="s">
        <v>210</v>
      </c>
      <c r="C15" s="134" t="s">
        <v>211</v>
      </c>
      <c r="D15" s="130">
        <f>47.378848+24.85</f>
        <v>72.228848</v>
      </c>
      <c r="E15" s="130">
        <f>47.378848+24.85</f>
        <v>72.228848</v>
      </c>
      <c r="F15" s="130">
        <f>47.378848+24.85</f>
        <v>72.228848</v>
      </c>
      <c r="G15" s="130">
        <f>47.378848+24.85</f>
        <v>72.228848</v>
      </c>
      <c r="H15" s="131"/>
      <c r="I15" s="131"/>
      <c r="J15" s="131"/>
      <c r="K15" s="131"/>
      <c r="L15" s="131"/>
      <c r="M15" s="126"/>
      <c r="N15" s="126"/>
      <c r="O15" s="126"/>
      <c r="P15" s="131"/>
      <c r="Q15" s="148"/>
      <c r="R15" s="131"/>
      <c r="S15" s="131"/>
      <c r="T15" s="131"/>
      <c r="U15" s="131"/>
      <c r="V15" s="131"/>
    </row>
    <row r="16" customHeight="1" spans="1:22">
      <c r="A16" s="133" t="s">
        <v>146</v>
      </c>
      <c r="B16" s="133" t="s">
        <v>111</v>
      </c>
      <c r="C16" s="134" t="s">
        <v>212</v>
      </c>
      <c r="D16" s="130">
        <f>28.52304+14.91</f>
        <v>43.43304</v>
      </c>
      <c r="E16" s="130">
        <f>28.52304+14.91</f>
        <v>43.43304</v>
      </c>
      <c r="F16" s="130">
        <f>28.52304+14.91</f>
        <v>43.43304</v>
      </c>
      <c r="G16" s="130">
        <f>28.52304+14.91</f>
        <v>43.43304</v>
      </c>
      <c r="H16" s="131"/>
      <c r="I16" s="131"/>
      <c r="J16" s="131"/>
      <c r="K16" s="131"/>
      <c r="L16" s="131"/>
      <c r="M16" s="126"/>
      <c r="N16" s="126"/>
      <c r="O16" s="126"/>
      <c r="P16" s="131"/>
      <c r="Q16" s="148"/>
      <c r="R16" s="131"/>
      <c r="S16" s="131"/>
      <c r="T16" s="131"/>
      <c r="U16" s="131"/>
      <c r="V16" s="131"/>
    </row>
    <row r="17" customHeight="1" spans="1:22">
      <c r="A17" s="133" t="s">
        <v>146</v>
      </c>
      <c r="B17" s="133" t="s">
        <v>112</v>
      </c>
      <c r="C17" s="134" t="s">
        <v>213</v>
      </c>
      <c r="D17" s="130">
        <v>12.835368</v>
      </c>
      <c r="E17" s="135">
        <v>12.835368</v>
      </c>
      <c r="F17" s="126">
        <v>12.835368</v>
      </c>
      <c r="G17" s="131">
        <v>12.835368</v>
      </c>
      <c r="H17" s="131"/>
      <c r="I17" s="131"/>
      <c r="J17" s="131"/>
      <c r="K17" s="131"/>
      <c r="L17" s="131"/>
      <c r="M17" s="126"/>
      <c r="N17" s="126"/>
      <c r="O17" s="126"/>
      <c r="P17" s="131"/>
      <c r="Q17" s="148"/>
      <c r="R17" s="131"/>
      <c r="S17" s="131"/>
      <c r="T17" s="131"/>
      <c r="U17" s="131"/>
      <c r="V17" s="131"/>
    </row>
    <row r="18" customHeight="1" spans="1:22">
      <c r="A18" s="133" t="s">
        <v>146</v>
      </c>
      <c r="B18" s="133" t="s">
        <v>113</v>
      </c>
      <c r="C18" s="134" t="s">
        <v>214</v>
      </c>
      <c r="D18" s="130">
        <f>3.817274+2.23</f>
        <v>6.047274</v>
      </c>
      <c r="E18" s="130">
        <f>3.817274+2.23</f>
        <v>6.047274</v>
      </c>
      <c r="F18" s="130">
        <f>3.817274+2.23</f>
        <v>6.047274</v>
      </c>
      <c r="G18" s="130">
        <f>3.817274+2.23</f>
        <v>6.047274</v>
      </c>
      <c r="H18" s="131"/>
      <c r="I18" s="131"/>
      <c r="J18" s="131"/>
      <c r="K18" s="131"/>
      <c r="L18" s="131"/>
      <c r="M18" s="126"/>
      <c r="N18" s="126"/>
      <c r="O18" s="126"/>
      <c r="P18" s="131"/>
      <c r="Q18" s="148"/>
      <c r="R18" s="131"/>
      <c r="S18" s="131"/>
      <c r="T18" s="131"/>
      <c r="U18" s="131"/>
      <c r="V18" s="131"/>
    </row>
    <row r="19" customHeight="1" spans="1:22">
      <c r="A19" s="133" t="s">
        <v>146</v>
      </c>
      <c r="B19" s="133" t="s">
        <v>114</v>
      </c>
      <c r="C19" s="134" t="s">
        <v>215</v>
      </c>
      <c r="D19" s="130">
        <f>34.227648+17.89</f>
        <v>52.117648</v>
      </c>
      <c r="E19" s="130">
        <f>34.227648+17.89</f>
        <v>52.117648</v>
      </c>
      <c r="F19" s="130">
        <f>34.227648+17.89</f>
        <v>52.117648</v>
      </c>
      <c r="G19" s="130">
        <f>34.227648+17.89</f>
        <v>52.117648</v>
      </c>
      <c r="H19" s="131"/>
      <c r="I19" s="131"/>
      <c r="J19" s="131"/>
      <c r="K19" s="131"/>
      <c r="L19" s="131"/>
      <c r="M19" s="126"/>
      <c r="N19" s="126"/>
      <c r="O19" s="126"/>
      <c r="P19" s="131"/>
      <c r="Q19" s="148"/>
      <c r="R19" s="131"/>
      <c r="S19" s="131"/>
      <c r="T19" s="131"/>
      <c r="U19" s="131"/>
      <c r="V19" s="131"/>
    </row>
    <row r="20" customHeight="1" spans="1:22">
      <c r="A20" s="133" t="s">
        <v>216</v>
      </c>
      <c r="B20" s="133" t="s">
        <v>146</v>
      </c>
      <c r="C20" s="134" t="s">
        <v>217</v>
      </c>
      <c r="D20" s="130">
        <f>SUM(D21:D29)</f>
        <v>100.37815</v>
      </c>
      <c r="E20" s="130">
        <f>SUM(E21:E29)</f>
        <v>100.37815</v>
      </c>
      <c r="F20" s="130">
        <f>SUM(F21:F29)</f>
        <v>100.37815</v>
      </c>
      <c r="G20" s="130">
        <f>SUM(G21:G29)</f>
        <v>100.37815</v>
      </c>
      <c r="H20" s="131"/>
      <c r="I20" s="131"/>
      <c r="J20" s="131"/>
      <c r="K20" s="131"/>
      <c r="L20" s="131"/>
      <c r="M20" s="126"/>
      <c r="N20" s="126"/>
      <c r="O20" s="126"/>
      <c r="P20" s="131"/>
      <c r="Q20" s="148"/>
      <c r="R20" s="131"/>
      <c r="S20" s="131"/>
      <c r="T20" s="131"/>
      <c r="U20" s="131"/>
      <c r="V20" s="131"/>
    </row>
    <row r="21" customHeight="1" spans="1:22">
      <c r="A21" s="133" t="s">
        <v>146</v>
      </c>
      <c r="B21" s="133" t="s">
        <v>148</v>
      </c>
      <c r="C21" s="134" t="s">
        <v>218</v>
      </c>
      <c r="D21" s="130">
        <f>17.082+13.96</f>
        <v>31.042</v>
      </c>
      <c r="E21" s="130">
        <f>17.082+13.96</f>
        <v>31.042</v>
      </c>
      <c r="F21" s="130">
        <f>17.082+13.96</f>
        <v>31.042</v>
      </c>
      <c r="G21" s="130">
        <f>17.082+13.96</f>
        <v>31.042</v>
      </c>
      <c r="H21" s="131"/>
      <c r="I21" s="131"/>
      <c r="J21" s="131"/>
      <c r="K21" s="131"/>
      <c r="L21" s="131"/>
      <c r="M21" s="126"/>
      <c r="N21" s="126"/>
      <c r="O21" s="126"/>
      <c r="P21" s="131"/>
      <c r="Q21" s="148"/>
      <c r="R21" s="131"/>
      <c r="S21" s="131"/>
      <c r="T21" s="131"/>
      <c r="U21" s="131"/>
      <c r="V21" s="131"/>
    </row>
    <row r="22" customHeight="1" spans="1:22">
      <c r="A22" s="133" t="s">
        <v>146</v>
      </c>
      <c r="B22" s="133" t="s">
        <v>114</v>
      </c>
      <c r="C22" s="134" t="s">
        <v>219</v>
      </c>
      <c r="D22" s="130">
        <v>1.0469</v>
      </c>
      <c r="E22" s="135">
        <v>1.0469</v>
      </c>
      <c r="F22" s="126">
        <v>1.0469</v>
      </c>
      <c r="G22" s="131">
        <v>1.0469</v>
      </c>
      <c r="H22" s="131"/>
      <c r="I22" s="131"/>
      <c r="J22" s="131"/>
      <c r="K22" s="131"/>
      <c r="L22" s="131"/>
      <c r="M22" s="126"/>
      <c r="N22" s="126"/>
      <c r="O22" s="126"/>
      <c r="P22" s="131"/>
      <c r="Q22" s="148"/>
      <c r="R22" s="131"/>
      <c r="S22" s="131"/>
      <c r="T22" s="131"/>
      <c r="U22" s="131"/>
      <c r="V22" s="131"/>
    </row>
    <row r="23" customHeight="1" spans="1:22">
      <c r="A23" s="133" t="s">
        <v>146</v>
      </c>
      <c r="B23" s="133" t="s">
        <v>116</v>
      </c>
      <c r="C23" s="134" t="s">
        <v>220</v>
      </c>
      <c r="D23" s="130">
        <v>2.7304</v>
      </c>
      <c r="E23" s="135">
        <v>2.7304</v>
      </c>
      <c r="F23" s="126">
        <v>2.7304</v>
      </c>
      <c r="G23" s="131">
        <v>2.7304</v>
      </c>
      <c r="H23" s="131"/>
      <c r="I23" s="131"/>
      <c r="J23" s="131"/>
      <c r="K23" s="131"/>
      <c r="L23" s="131"/>
      <c r="M23" s="126"/>
      <c r="N23" s="126"/>
      <c r="O23" s="126"/>
      <c r="P23" s="131"/>
      <c r="Q23" s="148"/>
      <c r="R23" s="131"/>
      <c r="S23" s="131"/>
      <c r="T23" s="131"/>
      <c r="U23" s="131"/>
      <c r="V23" s="131"/>
    </row>
    <row r="24" customHeight="1" spans="1:22">
      <c r="A24" s="133" t="s">
        <v>146</v>
      </c>
      <c r="B24" s="133" t="s">
        <v>117</v>
      </c>
      <c r="C24" s="134" t="s">
        <v>221</v>
      </c>
      <c r="D24" s="130">
        <f>2.094822+1.19</f>
        <v>3.284822</v>
      </c>
      <c r="E24" s="130">
        <f>2.094822+1.19</f>
        <v>3.284822</v>
      </c>
      <c r="F24" s="130">
        <f>2.094822+1.19</f>
        <v>3.284822</v>
      </c>
      <c r="G24" s="130">
        <f>2.094822+1.19</f>
        <v>3.284822</v>
      </c>
      <c r="H24" s="131"/>
      <c r="I24" s="131"/>
      <c r="J24" s="131"/>
      <c r="K24" s="131"/>
      <c r="L24" s="131"/>
      <c r="M24" s="126"/>
      <c r="N24" s="126"/>
      <c r="O24" s="126"/>
      <c r="P24" s="131"/>
      <c r="Q24" s="148"/>
      <c r="R24" s="131"/>
      <c r="S24" s="131"/>
      <c r="T24" s="131"/>
      <c r="U24" s="131"/>
      <c r="V24" s="131"/>
    </row>
    <row r="25" customHeight="1" spans="1:22">
      <c r="A25" s="133" t="s">
        <v>146</v>
      </c>
      <c r="B25" s="133" t="s">
        <v>129</v>
      </c>
      <c r="C25" s="134" t="s">
        <v>222</v>
      </c>
      <c r="D25" s="130">
        <f>8.354908+3.81</f>
        <v>12.164908</v>
      </c>
      <c r="E25" s="130">
        <f>8.354908+3.81</f>
        <v>12.164908</v>
      </c>
      <c r="F25" s="130">
        <f>8.354908+3.81</f>
        <v>12.164908</v>
      </c>
      <c r="G25" s="130">
        <f>8.354908+3.81</f>
        <v>12.164908</v>
      </c>
      <c r="H25" s="131"/>
      <c r="I25" s="131"/>
      <c r="J25" s="131"/>
      <c r="K25" s="131"/>
      <c r="L25" s="131"/>
      <c r="M25" s="126"/>
      <c r="N25" s="126"/>
      <c r="O25" s="126"/>
      <c r="P25" s="131"/>
      <c r="Q25" s="148"/>
      <c r="R25" s="131"/>
      <c r="S25" s="131"/>
      <c r="T25" s="131"/>
      <c r="U25" s="131"/>
      <c r="V25" s="131"/>
    </row>
    <row r="26" customHeight="1" spans="1:22">
      <c r="A26" s="133" t="s">
        <v>146</v>
      </c>
      <c r="B26" s="133" t="s">
        <v>130</v>
      </c>
      <c r="C26" s="134" t="s">
        <v>223</v>
      </c>
      <c r="D26" s="130">
        <f>2.84117+1.61</f>
        <v>4.45117</v>
      </c>
      <c r="E26" s="130">
        <f>2.84117+1.61</f>
        <v>4.45117</v>
      </c>
      <c r="F26" s="130">
        <f>2.84117+1.61</f>
        <v>4.45117</v>
      </c>
      <c r="G26" s="130">
        <f>2.84117+1.61</f>
        <v>4.45117</v>
      </c>
      <c r="H26" s="131"/>
      <c r="I26" s="131"/>
      <c r="J26" s="131"/>
      <c r="K26" s="131"/>
      <c r="L26" s="131"/>
      <c r="M26" s="126"/>
      <c r="N26" s="126"/>
      <c r="O26" s="126"/>
      <c r="P26" s="131"/>
      <c r="Q26" s="148"/>
      <c r="R26" s="131"/>
      <c r="S26" s="131"/>
      <c r="T26" s="131"/>
      <c r="U26" s="131"/>
      <c r="V26" s="131"/>
    </row>
    <row r="27" customHeight="1" spans="1:22">
      <c r="A27" s="133" t="s">
        <v>146</v>
      </c>
      <c r="B27" s="133" t="s">
        <v>132</v>
      </c>
      <c r="C27" s="134" t="s">
        <v>224</v>
      </c>
      <c r="D27" s="130">
        <v>3.15875</v>
      </c>
      <c r="E27" s="135">
        <v>3.15875</v>
      </c>
      <c r="F27" s="126">
        <v>3.15875</v>
      </c>
      <c r="G27" s="131">
        <v>3.15875</v>
      </c>
      <c r="H27" s="131"/>
      <c r="I27" s="131"/>
      <c r="J27" s="131"/>
      <c r="K27" s="131"/>
      <c r="L27" s="131"/>
      <c r="M27" s="126"/>
      <c r="N27" s="126"/>
      <c r="O27" s="126"/>
      <c r="P27" s="131"/>
      <c r="Q27" s="148"/>
      <c r="R27" s="131"/>
      <c r="S27" s="131"/>
      <c r="T27" s="131"/>
      <c r="U27" s="131"/>
      <c r="V27" s="131"/>
    </row>
    <row r="28" customHeight="1" spans="1:22">
      <c r="A28" s="133" t="s">
        <v>146</v>
      </c>
      <c r="B28" s="133" t="s">
        <v>140</v>
      </c>
      <c r="C28" s="134" t="s">
        <v>225</v>
      </c>
      <c r="D28" s="130">
        <v>34.646</v>
      </c>
      <c r="E28" s="135">
        <v>34.646</v>
      </c>
      <c r="F28" s="126">
        <v>34.646</v>
      </c>
      <c r="G28" s="131">
        <v>34.646</v>
      </c>
      <c r="H28" s="131"/>
      <c r="I28" s="131"/>
      <c r="J28" s="131"/>
      <c r="K28" s="131"/>
      <c r="L28" s="131"/>
      <c r="M28" s="126"/>
      <c r="N28" s="126"/>
      <c r="O28" s="126"/>
      <c r="P28" s="131"/>
      <c r="Q28" s="148"/>
      <c r="R28" s="131"/>
      <c r="S28" s="131"/>
      <c r="T28" s="131"/>
      <c r="U28" s="131"/>
      <c r="V28" s="131"/>
    </row>
    <row r="29" customHeight="1" spans="1:22">
      <c r="A29" s="133" t="s">
        <v>146</v>
      </c>
      <c r="B29" s="133" t="s">
        <v>165</v>
      </c>
      <c r="C29" s="134" t="s">
        <v>226</v>
      </c>
      <c r="D29" s="130">
        <v>7.8532</v>
      </c>
      <c r="E29" s="135">
        <v>7.8532</v>
      </c>
      <c r="F29" s="126">
        <v>7.8532</v>
      </c>
      <c r="G29" s="131">
        <v>7.8532</v>
      </c>
      <c r="H29" s="131"/>
      <c r="I29" s="131"/>
      <c r="J29" s="131"/>
      <c r="K29" s="131"/>
      <c r="L29" s="131"/>
      <c r="M29" s="126"/>
      <c r="N29" s="126"/>
      <c r="O29" s="126"/>
      <c r="P29" s="131"/>
      <c r="Q29" s="148"/>
      <c r="R29" s="131"/>
      <c r="S29" s="131"/>
      <c r="T29" s="131"/>
      <c r="U29" s="131"/>
      <c r="V29" s="131"/>
    </row>
    <row r="30" customHeight="1" spans="1:22">
      <c r="A30" s="133" t="s">
        <v>227</v>
      </c>
      <c r="B30" s="133" t="s">
        <v>146</v>
      </c>
      <c r="C30" s="134" t="s">
        <v>228</v>
      </c>
      <c r="D30" s="130">
        <v>96.31</v>
      </c>
      <c r="E30" s="130">
        <v>96.31</v>
      </c>
      <c r="F30" s="130">
        <v>96.31</v>
      </c>
      <c r="G30" s="130">
        <v>96.31</v>
      </c>
      <c r="H30" s="131"/>
      <c r="I30" s="131"/>
      <c r="J30" s="131"/>
      <c r="K30" s="131"/>
      <c r="L30" s="131"/>
      <c r="M30" s="126"/>
      <c r="N30" s="126"/>
      <c r="O30" s="126"/>
      <c r="P30" s="131"/>
      <c r="Q30" s="148"/>
      <c r="R30" s="131"/>
      <c r="S30" s="131"/>
      <c r="T30" s="131"/>
      <c r="U30" s="131"/>
      <c r="V30" s="131"/>
    </row>
    <row r="31" customHeight="1" spans="1:22">
      <c r="A31" s="133" t="s">
        <v>146</v>
      </c>
      <c r="B31" s="133" t="s">
        <v>148</v>
      </c>
      <c r="C31" s="134" t="s">
        <v>229</v>
      </c>
      <c r="D31" s="130">
        <v>26.4753</v>
      </c>
      <c r="E31" s="135">
        <v>26.4753</v>
      </c>
      <c r="F31" s="126">
        <v>26.4753</v>
      </c>
      <c r="G31" s="131">
        <v>26.4753</v>
      </c>
      <c r="H31" s="131"/>
      <c r="I31" s="131"/>
      <c r="J31" s="131"/>
      <c r="K31" s="131"/>
      <c r="L31" s="131"/>
      <c r="M31" s="126"/>
      <c r="N31" s="126"/>
      <c r="O31" s="126"/>
      <c r="P31" s="131"/>
      <c r="Q31" s="148"/>
      <c r="R31" s="131"/>
      <c r="S31" s="131"/>
      <c r="T31" s="131"/>
      <c r="U31" s="131"/>
      <c r="V31" s="131"/>
    </row>
    <row r="32" customHeight="1" spans="1:22">
      <c r="A32" s="133" t="s">
        <v>146</v>
      </c>
      <c r="B32" s="133" t="s">
        <v>162</v>
      </c>
      <c r="C32" s="134" t="s">
        <v>230</v>
      </c>
      <c r="D32" s="130">
        <f>39.08274+14.78</f>
        <v>53.86274</v>
      </c>
      <c r="E32" s="130">
        <f>39.08274+14.78</f>
        <v>53.86274</v>
      </c>
      <c r="F32" s="130">
        <f>39.08274+14.78</f>
        <v>53.86274</v>
      </c>
      <c r="G32" s="130">
        <f>39.08274+14.78</f>
        <v>53.86274</v>
      </c>
      <c r="H32" s="131"/>
      <c r="I32" s="131"/>
      <c r="J32" s="131"/>
      <c r="K32" s="131"/>
      <c r="L32" s="131"/>
      <c r="M32" s="126"/>
      <c r="N32" s="126"/>
      <c r="O32" s="126"/>
      <c r="P32" s="131"/>
      <c r="Q32" s="148"/>
      <c r="R32" s="131"/>
      <c r="S32" s="131"/>
      <c r="T32" s="131"/>
      <c r="U32" s="131"/>
      <c r="V32" s="131"/>
    </row>
    <row r="33" customHeight="1" spans="1:22">
      <c r="A33" s="133" t="s">
        <v>146</v>
      </c>
      <c r="B33" s="133" t="s">
        <v>208</v>
      </c>
      <c r="C33" s="134" t="s">
        <v>231</v>
      </c>
      <c r="D33" s="130">
        <v>15.96467</v>
      </c>
      <c r="E33" s="135">
        <v>15.96467</v>
      </c>
      <c r="F33" s="126">
        <v>15.96467</v>
      </c>
      <c r="G33" s="131">
        <v>15.96467</v>
      </c>
      <c r="H33" s="131"/>
      <c r="I33" s="131"/>
      <c r="J33" s="131"/>
      <c r="K33" s="131"/>
      <c r="L33" s="131"/>
      <c r="M33" s="126"/>
      <c r="N33" s="126"/>
      <c r="O33" s="126"/>
      <c r="P33" s="131"/>
      <c r="Q33" s="148"/>
      <c r="R33" s="131"/>
      <c r="S33" s="131"/>
      <c r="T33" s="131"/>
      <c r="U33" s="131"/>
      <c r="V33" s="131"/>
    </row>
  </sheetData>
  <mergeCells count="18">
    <mergeCell ref="A2:V2"/>
    <mergeCell ref="A3:C3"/>
    <mergeCell ref="D4:V4"/>
    <mergeCell ref="E5:R5"/>
    <mergeCell ref="F6:M6"/>
    <mergeCell ref="A9:C9"/>
    <mergeCell ref="A6:A7"/>
    <mergeCell ref="B6:B7"/>
    <mergeCell ref="C4:C7"/>
    <mergeCell ref="D5:D7"/>
    <mergeCell ref="E6:E7"/>
    <mergeCell ref="N6:N7"/>
    <mergeCell ref="O6:O7"/>
    <mergeCell ref="P6:P7"/>
    <mergeCell ref="Q6:Q7"/>
    <mergeCell ref="R6:R7"/>
    <mergeCell ref="A4:B5"/>
    <mergeCell ref="S5:V6"/>
  </mergeCells>
  <printOptions horizontalCentered="1"/>
  <pageMargins left="0.385416666666667" right="0.385416666666667" top="0.582638888888889" bottom="0.582638888888889" header="0.5" footer="0.5"/>
  <pageSetup paperSize="9" scale="48" fitToHeight="100" orientation="landscape" useFirstPageNumber="1"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GridLines="0" workbookViewId="0">
      <selection activeCell="C26" sqref="C25:C26"/>
    </sheetView>
  </sheetViews>
  <sheetFormatPr defaultColWidth="10.6666666666667" defaultRowHeight="13.5" customHeight="1" outlineLevelCol="6"/>
  <cols>
    <col min="1" max="3" width="11.8333333333333" style="2" customWidth="1"/>
    <col min="4" max="4" width="67.5" style="2" customWidth="1"/>
    <col min="5" max="7" width="23.5" style="2" customWidth="1"/>
    <col min="8" max="16384" width="10.6666666666667" style="2" customWidth="1"/>
  </cols>
  <sheetData>
    <row r="1" customHeight="1" spans="7:7">
      <c r="G1" s="85"/>
    </row>
    <row r="2" ht="33.75" customHeight="1" spans="1:7">
      <c r="A2" s="86" t="s">
        <v>232</v>
      </c>
      <c r="B2" s="59"/>
      <c r="C2" s="59"/>
      <c r="D2" s="59"/>
      <c r="E2" s="59"/>
      <c r="F2" s="59"/>
      <c r="G2" s="59"/>
    </row>
    <row r="3" customHeight="1" spans="1:7">
      <c r="A3" s="87" t="s">
        <v>1</v>
      </c>
      <c r="B3" s="87"/>
      <c r="C3" s="87"/>
      <c r="D3" s="87"/>
      <c r="G3" s="45" t="s">
        <v>50</v>
      </c>
    </row>
    <row r="4" ht="18.75" customHeight="1" spans="1:7">
      <c r="A4" s="88" t="s">
        <v>69</v>
      </c>
      <c r="B4" s="89"/>
      <c r="C4" s="90"/>
      <c r="D4" s="91" t="s">
        <v>233</v>
      </c>
      <c r="E4" s="88" t="s">
        <v>234</v>
      </c>
      <c r="F4" s="92"/>
      <c r="G4" s="93"/>
    </row>
    <row r="5" ht="20.25" customHeight="1" spans="1:7">
      <c r="A5" s="94" t="s">
        <v>85</v>
      </c>
      <c r="B5" s="94" t="s">
        <v>86</v>
      </c>
      <c r="C5" s="94" t="s">
        <v>87</v>
      </c>
      <c r="D5" s="95"/>
      <c r="E5" s="94" t="s">
        <v>83</v>
      </c>
      <c r="F5" s="94" t="s">
        <v>235</v>
      </c>
      <c r="G5" s="94" t="s">
        <v>71</v>
      </c>
    </row>
    <row r="6" customHeight="1" spans="1:7">
      <c r="A6" s="96" t="s">
        <v>102</v>
      </c>
      <c r="B6" s="96" t="s">
        <v>103</v>
      </c>
      <c r="C6" s="96" t="s">
        <v>104</v>
      </c>
      <c r="D6" s="96" t="s">
        <v>105</v>
      </c>
      <c r="E6" s="96">
        <v>5</v>
      </c>
      <c r="F6" s="96">
        <v>6</v>
      </c>
      <c r="G6" s="96">
        <v>7</v>
      </c>
    </row>
    <row r="7" customHeight="1" spans="1:7">
      <c r="A7" s="97"/>
      <c r="B7" s="97"/>
      <c r="C7" s="97"/>
      <c r="D7" s="97" t="s">
        <v>77</v>
      </c>
      <c r="E7" s="98" t="s">
        <v>146</v>
      </c>
      <c r="F7" s="98" t="s">
        <v>146</v>
      </c>
      <c r="G7" s="98" t="s">
        <v>146</v>
      </c>
    </row>
    <row r="8" customHeight="1" spans="1:7">
      <c r="A8" s="99"/>
      <c r="B8" s="99"/>
      <c r="C8" s="99"/>
      <c r="D8" s="100" t="s">
        <v>146</v>
      </c>
      <c r="E8" s="98" t="s">
        <v>146</v>
      </c>
      <c r="F8" s="98" t="s">
        <v>146</v>
      </c>
      <c r="G8" s="98" t="s">
        <v>146</v>
      </c>
    </row>
    <row r="9" customHeight="1" spans="1:7">
      <c r="A9" s="99" t="s">
        <v>146</v>
      </c>
      <c r="B9" s="99" t="s">
        <v>146</v>
      </c>
      <c r="C9" s="99" t="s">
        <v>146</v>
      </c>
      <c r="D9" s="100" t="s">
        <v>146</v>
      </c>
      <c r="E9" s="101" t="s">
        <v>146</v>
      </c>
      <c r="F9" s="101" t="s">
        <v>146</v>
      </c>
      <c r="G9" s="101" t="s">
        <v>146</v>
      </c>
    </row>
    <row r="10" customHeight="1" spans="1:1">
      <c r="A10" s="1" t="s">
        <v>236</v>
      </c>
    </row>
  </sheetData>
  <mergeCells count="5">
    <mergeCell ref="A2:G2"/>
    <mergeCell ref="A3:D3"/>
    <mergeCell ref="A4:C4"/>
    <mergeCell ref="E4:G4"/>
    <mergeCell ref="D4:D5"/>
  </mergeCells>
  <pageMargins left="0.239583333333333" right="0.239583333333333" top="0.385416666666667" bottom="0.385416666666667" header="0.302083333333333" footer="0.197916666666667"/>
  <pageSetup paperSize="9" scale="98" fitToHeight="0"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5"/>
  <sheetViews>
    <sheetView workbookViewId="0">
      <selection activeCell="E16" sqref="E16"/>
    </sheetView>
  </sheetViews>
  <sheetFormatPr defaultColWidth="10.6666666666667" defaultRowHeight="14.25" customHeight="1"/>
  <cols>
    <col min="1" max="1" width="6.83333333333333" style="70" customWidth="1"/>
    <col min="2" max="2" width="8.33333333333333" style="71" customWidth="1"/>
    <col min="3" max="3" width="51.3333333333333" style="70" customWidth="1"/>
    <col min="4" max="6" width="12" style="1" customWidth="1"/>
    <col min="7" max="7" width="7" style="1" customWidth="1"/>
    <col min="8" max="9" width="12" style="1" customWidth="1"/>
    <col min="10" max="10" width="6.83333333333333" style="70" customWidth="1"/>
    <col min="11" max="11" width="7.33333333333333" style="71" customWidth="1"/>
    <col min="12" max="12" width="51.3333333333333" style="70" customWidth="1"/>
    <col min="13" max="13" width="10.8333333333333" style="1" customWidth="1"/>
    <col min="14" max="15" width="12" style="1" customWidth="1"/>
    <col min="16" max="16" width="7" style="1" customWidth="1"/>
    <col min="17" max="17" width="12" style="1" customWidth="1"/>
    <col min="18" max="18" width="13.3333333333333" style="1" customWidth="1"/>
    <col min="19" max="16384" width="10.6666666666667" style="2" customWidth="1"/>
  </cols>
  <sheetData>
    <row r="1" ht="12" customHeight="1" spans="18:18">
      <c r="R1" s="44"/>
    </row>
    <row r="2" ht="39" customHeight="1" spans="1:18">
      <c r="A2" s="3" t="s">
        <v>237</v>
      </c>
      <c r="B2" s="3"/>
      <c r="C2" s="3"/>
      <c r="D2" s="3"/>
      <c r="E2" s="3"/>
      <c r="F2" s="3"/>
      <c r="G2" s="3"/>
      <c r="H2" s="3"/>
      <c r="I2" s="3"/>
      <c r="J2" s="3"/>
      <c r="K2" s="3"/>
      <c r="L2" s="3"/>
      <c r="M2" s="3"/>
      <c r="N2" s="3"/>
      <c r="O2" s="3"/>
      <c r="P2" s="3"/>
      <c r="Q2" s="3"/>
      <c r="R2" s="3"/>
    </row>
    <row r="3" ht="19.5" customHeight="1" spans="1:18">
      <c r="A3" s="4" t="s">
        <v>1</v>
      </c>
      <c r="R3" s="45" t="s">
        <v>238</v>
      </c>
    </row>
    <row r="4" ht="19.5" customHeight="1" spans="1:18">
      <c r="A4" s="7" t="s">
        <v>4</v>
      </c>
      <c r="B4" s="17"/>
      <c r="C4" s="17"/>
      <c r="D4" s="17"/>
      <c r="E4" s="17"/>
      <c r="F4" s="17"/>
      <c r="G4" s="17"/>
      <c r="H4" s="17"/>
      <c r="I4" s="28"/>
      <c r="J4" s="7" t="s">
        <v>4</v>
      </c>
      <c r="K4" s="17"/>
      <c r="L4" s="17"/>
      <c r="M4" s="17"/>
      <c r="N4" s="17"/>
      <c r="O4" s="17"/>
      <c r="P4" s="17"/>
      <c r="Q4" s="17"/>
      <c r="R4" s="28"/>
    </row>
    <row r="5" ht="21.75" customHeight="1" spans="1:18">
      <c r="A5" s="72" t="s">
        <v>239</v>
      </c>
      <c r="B5" s="73"/>
      <c r="C5" s="74"/>
      <c r="D5" s="7" t="s">
        <v>186</v>
      </c>
      <c r="E5" s="17"/>
      <c r="F5" s="28"/>
      <c r="G5" s="7" t="s">
        <v>187</v>
      </c>
      <c r="H5" s="17"/>
      <c r="I5" s="28"/>
      <c r="J5" s="72" t="s">
        <v>240</v>
      </c>
      <c r="K5" s="73"/>
      <c r="L5" s="74"/>
      <c r="M5" s="7" t="s">
        <v>186</v>
      </c>
      <c r="N5" s="17"/>
      <c r="O5" s="28"/>
      <c r="P5" s="7" t="s">
        <v>187</v>
      </c>
      <c r="Q5" s="17"/>
      <c r="R5" s="28"/>
    </row>
    <row r="6" ht="17.25" customHeight="1" spans="1:18">
      <c r="A6" s="75" t="s">
        <v>85</v>
      </c>
      <c r="B6" s="75" t="s">
        <v>86</v>
      </c>
      <c r="C6" s="75" t="s">
        <v>241</v>
      </c>
      <c r="D6" s="13" t="s">
        <v>83</v>
      </c>
      <c r="E6" s="13" t="s">
        <v>235</v>
      </c>
      <c r="F6" s="13" t="s">
        <v>71</v>
      </c>
      <c r="G6" s="13" t="s">
        <v>83</v>
      </c>
      <c r="H6" s="13" t="s">
        <v>235</v>
      </c>
      <c r="I6" s="13" t="s">
        <v>71</v>
      </c>
      <c r="J6" s="75" t="s">
        <v>85</v>
      </c>
      <c r="K6" s="75" t="s">
        <v>86</v>
      </c>
      <c r="L6" s="75" t="s">
        <v>241</v>
      </c>
      <c r="M6" s="13" t="s">
        <v>83</v>
      </c>
      <c r="N6" s="13" t="s">
        <v>235</v>
      </c>
      <c r="O6" s="13" t="s">
        <v>71</v>
      </c>
      <c r="P6" s="13" t="s">
        <v>83</v>
      </c>
      <c r="Q6" s="13" t="s">
        <v>235</v>
      </c>
      <c r="R6" s="13" t="s">
        <v>71</v>
      </c>
    </row>
    <row r="7" customHeight="1" spans="1:18">
      <c r="A7" s="75" t="s">
        <v>102</v>
      </c>
      <c r="B7" s="75" t="s">
        <v>103</v>
      </c>
      <c r="C7" s="75" t="s">
        <v>104</v>
      </c>
      <c r="D7" s="75" t="s">
        <v>105</v>
      </c>
      <c r="E7" s="75" t="s">
        <v>106</v>
      </c>
      <c r="F7" s="75" t="s">
        <v>107</v>
      </c>
      <c r="G7" s="75" t="s">
        <v>108</v>
      </c>
      <c r="H7" s="75" t="s">
        <v>109</v>
      </c>
      <c r="I7" s="75" t="s">
        <v>110</v>
      </c>
      <c r="J7" s="75" t="s">
        <v>111</v>
      </c>
      <c r="K7" s="75" t="s">
        <v>112</v>
      </c>
      <c r="L7" s="75" t="s">
        <v>113</v>
      </c>
      <c r="M7" s="75" t="s">
        <v>114</v>
      </c>
      <c r="N7" s="75" t="s">
        <v>115</v>
      </c>
      <c r="O7" s="75" t="s">
        <v>116</v>
      </c>
      <c r="P7" s="75" t="s">
        <v>117</v>
      </c>
      <c r="Q7" s="75" t="s">
        <v>118</v>
      </c>
      <c r="R7" s="75" t="s">
        <v>119</v>
      </c>
    </row>
    <row r="8" ht="16.5" customHeight="1" spans="1:18">
      <c r="A8" s="14" t="s">
        <v>242</v>
      </c>
      <c r="B8" s="14" t="s">
        <v>146</v>
      </c>
      <c r="C8" s="76" t="s">
        <v>243</v>
      </c>
      <c r="D8" s="77">
        <v>529.895578</v>
      </c>
      <c r="E8" s="77">
        <v>529.895578</v>
      </c>
      <c r="F8" s="77"/>
      <c r="G8" s="77"/>
      <c r="H8" s="77"/>
      <c r="I8" s="77"/>
      <c r="J8" s="14">
        <v>301</v>
      </c>
      <c r="K8" s="14"/>
      <c r="L8" s="14" t="s">
        <v>204</v>
      </c>
      <c r="M8" s="77">
        <v>772.122615</v>
      </c>
      <c r="N8" s="77">
        <v>772.122615</v>
      </c>
      <c r="O8" s="77"/>
      <c r="P8" s="77"/>
      <c r="Q8" s="77"/>
      <c r="R8" s="77"/>
    </row>
    <row r="9" ht="16.5" customHeight="1" spans="1:18">
      <c r="A9" s="14" t="s">
        <v>146</v>
      </c>
      <c r="B9" s="14" t="s">
        <v>148</v>
      </c>
      <c r="C9" s="14" t="s">
        <v>244</v>
      </c>
      <c r="D9" s="77">
        <v>403.1134</v>
      </c>
      <c r="E9" s="77">
        <v>403.1134</v>
      </c>
      <c r="F9" s="77"/>
      <c r="G9" s="77"/>
      <c r="H9" s="77"/>
      <c r="I9" s="77"/>
      <c r="J9" s="14"/>
      <c r="K9" s="14">
        <v>1</v>
      </c>
      <c r="L9" s="14" t="s">
        <v>205</v>
      </c>
      <c r="M9" s="77">
        <v>205.2732</v>
      </c>
      <c r="N9" s="77">
        <v>205.2732</v>
      </c>
      <c r="O9" s="77"/>
      <c r="P9" s="77"/>
      <c r="Q9" s="77"/>
      <c r="R9" s="77"/>
    </row>
    <row r="10" ht="16.5" customHeight="1" spans="1:18">
      <c r="A10" s="14" t="s">
        <v>146</v>
      </c>
      <c r="B10" s="14" t="s">
        <v>162</v>
      </c>
      <c r="C10" s="14" t="s">
        <v>245</v>
      </c>
      <c r="D10" s="77">
        <v>92.55453</v>
      </c>
      <c r="E10" s="77">
        <v>92.55453</v>
      </c>
      <c r="F10" s="77"/>
      <c r="G10" s="77"/>
      <c r="H10" s="77"/>
      <c r="I10" s="77"/>
      <c r="J10" s="14"/>
      <c r="K10" s="14">
        <v>2</v>
      </c>
      <c r="L10" s="14" t="s">
        <v>206</v>
      </c>
      <c r="M10" s="77">
        <v>294.0744</v>
      </c>
      <c r="N10" s="77">
        <v>294.0744</v>
      </c>
      <c r="O10" s="77"/>
      <c r="P10" s="77"/>
      <c r="Q10" s="77"/>
      <c r="R10" s="77"/>
    </row>
    <row r="11" ht="16.5" customHeight="1" spans="1:18">
      <c r="A11" s="14" t="s">
        <v>146</v>
      </c>
      <c r="B11" s="14" t="s">
        <v>151</v>
      </c>
      <c r="C11" s="14" t="s">
        <v>215</v>
      </c>
      <c r="D11" s="77">
        <v>34.227648</v>
      </c>
      <c r="E11" s="77">
        <v>34.227648</v>
      </c>
      <c r="F11" s="77"/>
      <c r="G11" s="77"/>
      <c r="H11" s="77"/>
      <c r="I11" s="77"/>
      <c r="J11" s="14"/>
      <c r="K11" s="14">
        <v>3</v>
      </c>
      <c r="L11" s="14" t="s">
        <v>207</v>
      </c>
      <c r="M11" s="77">
        <v>17.1061</v>
      </c>
      <c r="N11" s="77">
        <v>17.1061</v>
      </c>
      <c r="O11" s="77"/>
      <c r="P11" s="77"/>
      <c r="Q11" s="77"/>
      <c r="R11" s="77"/>
    </row>
    <row r="12" ht="16.5" customHeight="1" spans="1:18">
      <c r="A12" s="14" t="s">
        <v>146</v>
      </c>
      <c r="B12" s="14" t="s">
        <v>165</v>
      </c>
      <c r="C12" s="14" t="s">
        <v>246</v>
      </c>
      <c r="D12" s="77"/>
      <c r="E12" s="77"/>
      <c r="F12" s="77"/>
      <c r="G12" s="77"/>
      <c r="H12" s="77"/>
      <c r="I12" s="77"/>
      <c r="J12" s="14"/>
      <c r="K12" s="14">
        <v>6</v>
      </c>
      <c r="L12" s="14" t="s">
        <v>247</v>
      </c>
      <c r="M12" s="77"/>
      <c r="N12" s="77"/>
      <c r="O12" s="77"/>
      <c r="P12" s="77"/>
      <c r="Q12" s="77"/>
      <c r="R12" s="77"/>
    </row>
    <row r="13" ht="16.5" customHeight="1" spans="1:18">
      <c r="A13" s="14" t="s">
        <v>248</v>
      </c>
      <c r="B13" s="14" t="s">
        <v>146</v>
      </c>
      <c r="C13" s="76" t="s">
        <v>249</v>
      </c>
      <c r="D13" s="77">
        <v>139.80815</v>
      </c>
      <c r="E13" s="77">
        <v>79.80815</v>
      </c>
      <c r="F13" s="77">
        <v>60</v>
      </c>
      <c r="G13" s="77"/>
      <c r="H13" s="77"/>
      <c r="I13" s="77"/>
      <c r="J13" s="14"/>
      <c r="K13" s="14">
        <v>7</v>
      </c>
      <c r="L13" s="14" t="s">
        <v>209</v>
      </c>
      <c r="M13" s="77">
        <v>69</v>
      </c>
      <c r="N13" s="77">
        <v>69</v>
      </c>
      <c r="O13" s="77"/>
      <c r="P13" s="77"/>
      <c r="Q13" s="77"/>
      <c r="R13" s="77"/>
    </row>
    <row r="14" ht="16.5" customHeight="1" spans="1:18">
      <c r="A14" s="14" t="s">
        <v>146</v>
      </c>
      <c r="B14" s="14" t="s">
        <v>148</v>
      </c>
      <c r="C14" s="14" t="s">
        <v>250</v>
      </c>
      <c r="D14" s="77">
        <v>62.924078</v>
      </c>
      <c r="E14" s="77">
        <v>62.924078</v>
      </c>
      <c r="F14" s="77"/>
      <c r="G14" s="77"/>
      <c r="H14" s="77"/>
      <c r="I14" s="77"/>
      <c r="J14" s="14"/>
      <c r="K14" s="14">
        <v>8</v>
      </c>
      <c r="L14" s="14" t="s">
        <v>211</v>
      </c>
      <c r="M14" s="77">
        <v>72.233296</v>
      </c>
      <c r="N14" s="77">
        <v>72.233296</v>
      </c>
      <c r="O14" s="77"/>
      <c r="P14" s="77"/>
      <c r="Q14" s="77"/>
      <c r="R14" s="77"/>
    </row>
    <row r="15" ht="16.5" customHeight="1" spans="1:18">
      <c r="A15" s="14" t="s">
        <v>146</v>
      </c>
      <c r="B15" s="14" t="s">
        <v>162</v>
      </c>
      <c r="C15" s="14" t="s">
        <v>220</v>
      </c>
      <c r="D15" s="77">
        <v>62.7304</v>
      </c>
      <c r="E15" s="77">
        <v>2.7304</v>
      </c>
      <c r="F15" s="77">
        <v>60</v>
      </c>
      <c r="G15" s="77"/>
      <c r="H15" s="77"/>
      <c r="I15" s="77"/>
      <c r="J15" s="14"/>
      <c r="K15" s="14">
        <v>9</v>
      </c>
      <c r="L15" s="14" t="s">
        <v>251</v>
      </c>
      <c r="M15" s="77"/>
      <c r="N15" s="77"/>
      <c r="O15" s="77"/>
      <c r="P15" s="77"/>
      <c r="Q15" s="77"/>
      <c r="R15" s="77"/>
    </row>
    <row r="16" ht="16.5" customHeight="1" spans="1:18">
      <c r="A16" s="14" t="s">
        <v>146</v>
      </c>
      <c r="B16" s="14" t="s">
        <v>151</v>
      </c>
      <c r="C16" s="14" t="s">
        <v>221</v>
      </c>
      <c r="D16" s="77">
        <v>2.094822</v>
      </c>
      <c r="E16" s="77">
        <v>2.094822</v>
      </c>
      <c r="F16" s="77"/>
      <c r="G16" s="77"/>
      <c r="H16" s="77"/>
      <c r="I16" s="77"/>
      <c r="J16" s="14"/>
      <c r="K16" s="14">
        <v>10</v>
      </c>
      <c r="L16" s="14" t="s">
        <v>212</v>
      </c>
      <c r="M16" s="77">
        <v>43.4352</v>
      </c>
      <c r="N16" s="77">
        <v>43.4352</v>
      </c>
      <c r="O16" s="77"/>
      <c r="P16" s="77"/>
      <c r="Q16" s="77"/>
      <c r="R16" s="77"/>
    </row>
    <row r="17" ht="16.5" customHeight="1" spans="1:18">
      <c r="A17" s="14" t="s">
        <v>146</v>
      </c>
      <c r="B17" s="14" t="s">
        <v>154</v>
      </c>
      <c r="C17" s="14" t="s">
        <v>252</v>
      </c>
      <c r="D17" s="77"/>
      <c r="E17" s="77"/>
      <c r="F17" s="77"/>
      <c r="G17" s="77"/>
      <c r="H17" s="77"/>
      <c r="I17" s="77"/>
      <c r="J17" s="14"/>
      <c r="K17" s="14">
        <v>11</v>
      </c>
      <c r="L17" s="14" t="s">
        <v>213</v>
      </c>
      <c r="M17" s="77">
        <v>12.835368</v>
      </c>
      <c r="N17" s="77">
        <v>12.835368</v>
      </c>
      <c r="O17" s="77"/>
      <c r="P17" s="77"/>
      <c r="Q17" s="77"/>
      <c r="R17" s="77"/>
    </row>
    <row r="18" ht="16.5" customHeight="1" spans="1:18">
      <c r="A18" s="14" t="s">
        <v>146</v>
      </c>
      <c r="B18" s="14" t="s">
        <v>159</v>
      </c>
      <c r="C18" s="14" t="s">
        <v>253</v>
      </c>
      <c r="D18" s="77"/>
      <c r="E18" s="77"/>
      <c r="F18" s="77"/>
      <c r="G18" s="77"/>
      <c r="H18" s="77"/>
      <c r="I18" s="77"/>
      <c r="J18" s="14"/>
      <c r="K18" s="14">
        <v>12</v>
      </c>
      <c r="L18" s="14" t="s">
        <v>214</v>
      </c>
      <c r="M18" s="77">
        <v>6.042811</v>
      </c>
      <c r="N18" s="77">
        <v>6.042811</v>
      </c>
      <c r="O18" s="77"/>
      <c r="P18" s="77"/>
      <c r="Q18" s="77"/>
      <c r="R18" s="77"/>
    </row>
    <row r="19" ht="16.5" customHeight="1" spans="1:18">
      <c r="A19" s="14" t="s">
        <v>146</v>
      </c>
      <c r="B19" s="14" t="s">
        <v>254</v>
      </c>
      <c r="C19" s="14" t="s">
        <v>255</v>
      </c>
      <c r="D19" s="77"/>
      <c r="E19" s="77"/>
      <c r="F19" s="77"/>
      <c r="G19" s="77"/>
      <c r="H19" s="77"/>
      <c r="I19" s="77"/>
      <c r="J19" s="14"/>
      <c r="K19" s="14">
        <v>13</v>
      </c>
      <c r="L19" s="14" t="s">
        <v>215</v>
      </c>
      <c r="M19" s="77">
        <v>52.12224</v>
      </c>
      <c r="N19" s="77">
        <v>52.12224</v>
      </c>
      <c r="O19" s="77"/>
      <c r="P19" s="77"/>
      <c r="Q19" s="77"/>
      <c r="R19" s="77"/>
    </row>
    <row r="20" ht="16.5" customHeight="1" spans="1:18">
      <c r="A20" s="14" t="s">
        <v>146</v>
      </c>
      <c r="B20" s="14" t="s">
        <v>208</v>
      </c>
      <c r="C20" s="14" t="s">
        <v>256</v>
      </c>
      <c r="D20" s="77"/>
      <c r="E20" s="77"/>
      <c r="F20" s="77"/>
      <c r="G20" s="77"/>
      <c r="H20" s="77"/>
      <c r="I20" s="77"/>
      <c r="J20" s="14"/>
      <c r="K20" s="14">
        <v>14</v>
      </c>
      <c r="L20" s="14" t="s">
        <v>257</v>
      </c>
      <c r="M20" s="77"/>
      <c r="N20" s="77"/>
      <c r="O20" s="77"/>
      <c r="P20" s="77"/>
      <c r="Q20" s="77"/>
      <c r="R20" s="77"/>
    </row>
    <row r="21" ht="16.5" customHeight="1" spans="1:18">
      <c r="A21" s="14" t="s">
        <v>146</v>
      </c>
      <c r="B21" s="14" t="s">
        <v>210</v>
      </c>
      <c r="C21" s="14" t="s">
        <v>224</v>
      </c>
      <c r="D21" s="77">
        <v>3.15875</v>
      </c>
      <c r="E21" s="77">
        <v>3.15875</v>
      </c>
      <c r="F21" s="77"/>
      <c r="G21" s="77"/>
      <c r="H21" s="77"/>
      <c r="I21" s="77"/>
      <c r="J21" s="14"/>
      <c r="K21" s="14">
        <v>99</v>
      </c>
      <c r="L21" s="14" t="s">
        <v>246</v>
      </c>
      <c r="M21" s="77"/>
      <c r="N21" s="77"/>
      <c r="O21" s="77"/>
      <c r="P21" s="77"/>
      <c r="Q21" s="77"/>
      <c r="R21" s="77"/>
    </row>
    <row r="22" ht="16.5" customHeight="1" spans="1:18">
      <c r="A22" s="14" t="s">
        <v>146</v>
      </c>
      <c r="B22" s="14" t="s">
        <v>258</v>
      </c>
      <c r="C22" s="14" t="s">
        <v>219</v>
      </c>
      <c r="D22" s="77">
        <v>1.0469</v>
      </c>
      <c r="E22" s="77">
        <v>1.0469</v>
      </c>
      <c r="F22" s="77"/>
      <c r="G22" s="77"/>
      <c r="H22" s="77"/>
      <c r="I22" s="77"/>
      <c r="J22" s="14">
        <v>302</v>
      </c>
      <c r="K22" s="14"/>
      <c r="L22" s="14" t="s">
        <v>217</v>
      </c>
      <c r="M22" s="77">
        <v>160.373458</v>
      </c>
      <c r="N22" s="77">
        <v>100.373458</v>
      </c>
      <c r="O22" s="77">
        <v>60</v>
      </c>
      <c r="P22" s="77"/>
      <c r="Q22" s="77"/>
      <c r="R22" s="77"/>
    </row>
    <row r="23" ht="16.5" customHeight="1" spans="1:18">
      <c r="A23" s="14" t="s">
        <v>146</v>
      </c>
      <c r="B23" s="14" t="s">
        <v>165</v>
      </c>
      <c r="C23" s="14" t="s">
        <v>226</v>
      </c>
      <c r="D23" s="77">
        <v>7.8532</v>
      </c>
      <c r="E23" s="77">
        <v>7.8532</v>
      </c>
      <c r="F23" s="77"/>
      <c r="G23" s="77"/>
      <c r="H23" s="77"/>
      <c r="I23" s="77"/>
      <c r="J23" s="14"/>
      <c r="K23" s="14">
        <v>1</v>
      </c>
      <c r="L23" s="14" t="s">
        <v>218</v>
      </c>
      <c r="M23" s="77">
        <v>31.0395</v>
      </c>
      <c r="N23" s="77">
        <v>31.0395</v>
      </c>
      <c r="O23" s="77"/>
      <c r="P23" s="77"/>
      <c r="Q23" s="77"/>
      <c r="R23" s="77"/>
    </row>
    <row r="24" ht="16.5" customHeight="1" spans="1:18">
      <c r="A24" s="14" t="s">
        <v>259</v>
      </c>
      <c r="B24" s="14" t="s">
        <v>146</v>
      </c>
      <c r="C24" s="76" t="s">
        <v>260</v>
      </c>
      <c r="D24" s="77"/>
      <c r="E24" s="77"/>
      <c r="F24" s="77"/>
      <c r="G24" s="77"/>
      <c r="H24" s="77"/>
      <c r="I24" s="77"/>
      <c r="J24" s="14"/>
      <c r="K24" s="14">
        <v>2</v>
      </c>
      <c r="L24" s="14" t="s">
        <v>261</v>
      </c>
      <c r="M24" s="77"/>
      <c r="N24" s="77"/>
      <c r="O24" s="77"/>
      <c r="P24" s="77"/>
      <c r="Q24" s="77"/>
      <c r="R24" s="77"/>
    </row>
    <row r="25" ht="16.5" customHeight="1" spans="1:18">
      <c r="A25" s="14" t="s">
        <v>146</v>
      </c>
      <c r="B25" s="14" t="s">
        <v>148</v>
      </c>
      <c r="C25" s="14" t="s">
        <v>262</v>
      </c>
      <c r="D25" s="77"/>
      <c r="E25" s="77"/>
      <c r="F25" s="77"/>
      <c r="G25" s="77"/>
      <c r="H25" s="77"/>
      <c r="I25" s="77"/>
      <c r="J25" s="14"/>
      <c r="K25" s="14">
        <v>3</v>
      </c>
      <c r="L25" s="14" t="s">
        <v>263</v>
      </c>
      <c r="M25" s="77"/>
      <c r="N25" s="77"/>
      <c r="O25" s="77"/>
      <c r="P25" s="77"/>
      <c r="Q25" s="77"/>
      <c r="R25" s="77"/>
    </row>
    <row r="26" ht="16.5" customHeight="1" spans="1:18">
      <c r="A26" s="14" t="s">
        <v>146</v>
      </c>
      <c r="B26" s="14" t="s">
        <v>162</v>
      </c>
      <c r="C26" s="14" t="s">
        <v>264</v>
      </c>
      <c r="D26" s="77"/>
      <c r="E26" s="77"/>
      <c r="F26" s="77"/>
      <c r="G26" s="77"/>
      <c r="H26" s="77"/>
      <c r="I26" s="77"/>
      <c r="J26" s="14"/>
      <c r="K26" s="14">
        <v>4</v>
      </c>
      <c r="L26" s="14" t="s">
        <v>265</v>
      </c>
      <c r="M26" s="77"/>
      <c r="N26" s="77"/>
      <c r="O26" s="77"/>
      <c r="P26" s="77"/>
      <c r="Q26" s="77"/>
      <c r="R26" s="77"/>
    </row>
    <row r="27" ht="16.5" customHeight="1" spans="1:18">
      <c r="A27" s="14" t="s">
        <v>146</v>
      </c>
      <c r="B27" s="14" t="s">
        <v>151</v>
      </c>
      <c r="C27" s="14" t="s">
        <v>266</v>
      </c>
      <c r="D27" s="77"/>
      <c r="E27" s="77"/>
      <c r="F27" s="77"/>
      <c r="G27" s="77"/>
      <c r="H27" s="77"/>
      <c r="I27" s="77"/>
      <c r="J27" s="14"/>
      <c r="K27" s="14">
        <v>5</v>
      </c>
      <c r="L27" s="14" t="s">
        <v>267</v>
      </c>
      <c r="M27" s="77"/>
      <c r="N27" s="77"/>
      <c r="O27" s="77"/>
      <c r="P27" s="77"/>
      <c r="Q27" s="77"/>
      <c r="R27" s="77"/>
    </row>
    <row r="28" ht="16.5" customHeight="1" spans="1:18">
      <c r="A28" s="14" t="s">
        <v>146</v>
      </c>
      <c r="B28" s="14" t="s">
        <v>159</v>
      </c>
      <c r="C28" s="14" t="s">
        <v>268</v>
      </c>
      <c r="D28" s="77"/>
      <c r="E28" s="77"/>
      <c r="F28" s="77"/>
      <c r="G28" s="77"/>
      <c r="H28" s="77"/>
      <c r="I28" s="77"/>
      <c r="J28" s="14"/>
      <c r="K28" s="14">
        <v>6</v>
      </c>
      <c r="L28" s="14" t="s">
        <v>269</v>
      </c>
      <c r="M28" s="77"/>
      <c r="N28" s="77"/>
      <c r="O28" s="77"/>
      <c r="P28" s="77"/>
      <c r="Q28" s="77"/>
      <c r="R28" s="77"/>
    </row>
    <row r="29" ht="16.5" customHeight="1" spans="1:18">
      <c r="A29" s="14" t="s">
        <v>146</v>
      </c>
      <c r="B29" s="14" t="s">
        <v>254</v>
      </c>
      <c r="C29" s="14" t="s">
        <v>270</v>
      </c>
      <c r="D29" s="77"/>
      <c r="E29" s="77"/>
      <c r="F29" s="77"/>
      <c r="G29" s="77"/>
      <c r="H29" s="77"/>
      <c r="I29" s="77"/>
      <c r="J29" s="14"/>
      <c r="K29" s="14">
        <v>7</v>
      </c>
      <c r="L29" s="14" t="s">
        <v>271</v>
      </c>
      <c r="M29" s="77"/>
      <c r="N29" s="77"/>
      <c r="O29" s="77"/>
      <c r="P29" s="77"/>
      <c r="Q29" s="77"/>
      <c r="R29" s="77"/>
    </row>
    <row r="30" ht="16.5" customHeight="1" spans="1:18">
      <c r="A30" s="14" t="s">
        <v>146</v>
      </c>
      <c r="B30" s="14" t="s">
        <v>208</v>
      </c>
      <c r="C30" s="14" t="s">
        <v>272</v>
      </c>
      <c r="D30" s="77"/>
      <c r="E30" s="77"/>
      <c r="F30" s="77"/>
      <c r="G30" s="77"/>
      <c r="H30" s="77"/>
      <c r="I30" s="77"/>
      <c r="J30" s="14"/>
      <c r="K30" s="14">
        <v>8</v>
      </c>
      <c r="L30" s="14" t="s">
        <v>273</v>
      </c>
      <c r="M30" s="77"/>
      <c r="N30" s="77"/>
      <c r="O30" s="77"/>
      <c r="P30" s="77"/>
      <c r="Q30" s="77"/>
      <c r="R30" s="77"/>
    </row>
    <row r="31" ht="16.5" customHeight="1" spans="1:18">
      <c r="A31" s="14" t="s">
        <v>146</v>
      </c>
      <c r="B31" s="14" t="s">
        <v>165</v>
      </c>
      <c r="C31" s="14" t="s">
        <v>274</v>
      </c>
      <c r="D31" s="77"/>
      <c r="E31" s="77"/>
      <c r="F31" s="77"/>
      <c r="G31" s="77"/>
      <c r="H31" s="77"/>
      <c r="I31" s="77"/>
      <c r="J31" s="14"/>
      <c r="K31" s="14">
        <v>9</v>
      </c>
      <c r="L31" s="14" t="s">
        <v>275</v>
      </c>
      <c r="M31" s="77"/>
      <c r="N31" s="77"/>
      <c r="O31" s="77"/>
      <c r="P31" s="77"/>
      <c r="Q31" s="77"/>
      <c r="R31" s="77"/>
    </row>
    <row r="32" ht="16.5" customHeight="1" spans="1:18">
      <c r="A32" s="14" t="s">
        <v>276</v>
      </c>
      <c r="B32" s="14" t="s">
        <v>146</v>
      </c>
      <c r="C32" s="76" t="s">
        <v>277</v>
      </c>
      <c r="D32" s="77"/>
      <c r="E32" s="77"/>
      <c r="F32" s="77"/>
      <c r="G32" s="77"/>
      <c r="H32" s="77"/>
      <c r="I32" s="77"/>
      <c r="J32" s="14"/>
      <c r="K32" s="14">
        <v>11</v>
      </c>
      <c r="L32" s="14" t="s">
        <v>278</v>
      </c>
      <c r="M32" s="77"/>
      <c r="N32" s="77"/>
      <c r="O32" s="77"/>
      <c r="P32" s="77"/>
      <c r="Q32" s="77"/>
      <c r="R32" s="77"/>
    </row>
    <row r="33" ht="16.5" customHeight="1" spans="1:18">
      <c r="A33" s="14" t="s">
        <v>146</v>
      </c>
      <c r="B33" s="14" t="s">
        <v>148</v>
      </c>
      <c r="C33" s="14" t="s">
        <v>262</v>
      </c>
      <c r="D33" s="77"/>
      <c r="E33" s="77"/>
      <c r="F33" s="77"/>
      <c r="G33" s="77"/>
      <c r="H33" s="77"/>
      <c r="I33" s="77"/>
      <c r="J33" s="14"/>
      <c r="K33" s="14">
        <v>12</v>
      </c>
      <c r="L33" s="14" t="s">
        <v>256</v>
      </c>
      <c r="M33" s="77"/>
      <c r="N33" s="77"/>
      <c r="O33" s="77"/>
      <c r="P33" s="77"/>
      <c r="Q33" s="77"/>
      <c r="R33" s="77"/>
    </row>
    <row r="34" ht="16.5" customHeight="1" spans="1:18">
      <c r="A34" s="14" t="s">
        <v>146</v>
      </c>
      <c r="B34" s="14" t="s">
        <v>162</v>
      </c>
      <c r="C34" s="14" t="s">
        <v>264</v>
      </c>
      <c r="D34" s="77"/>
      <c r="E34" s="77"/>
      <c r="F34" s="77"/>
      <c r="G34" s="77"/>
      <c r="H34" s="77"/>
      <c r="I34" s="77"/>
      <c r="J34" s="14"/>
      <c r="K34" s="14">
        <v>13</v>
      </c>
      <c r="L34" s="14" t="s">
        <v>219</v>
      </c>
      <c r="M34" s="77">
        <v>1.0469</v>
      </c>
      <c r="N34" s="77">
        <v>1.0469</v>
      </c>
      <c r="O34" s="77"/>
      <c r="P34" s="77"/>
      <c r="Q34" s="77"/>
      <c r="R34" s="77"/>
    </row>
    <row r="35" ht="16.5" customHeight="1" spans="1:18">
      <c r="A35" s="14" t="s">
        <v>146</v>
      </c>
      <c r="B35" s="14" t="s">
        <v>151</v>
      </c>
      <c r="C35" s="14" t="s">
        <v>266</v>
      </c>
      <c r="D35" s="77"/>
      <c r="E35" s="77"/>
      <c r="F35" s="77"/>
      <c r="G35" s="77"/>
      <c r="H35" s="77"/>
      <c r="I35" s="77"/>
      <c r="J35" s="14"/>
      <c r="K35" s="14">
        <v>14</v>
      </c>
      <c r="L35" s="14" t="s">
        <v>279</v>
      </c>
      <c r="M35" s="77"/>
      <c r="N35" s="77"/>
      <c r="O35" s="77"/>
      <c r="P35" s="77"/>
      <c r="Q35" s="77"/>
      <c r="R35" s="77"/>
    </row>
    <row r="36" ht="16.5" customHeight="1" spans="1:18">
      <c r="A36" s="14" t="s">
        <v>146</v>
      </c>
      <c r="B36" s="14" t="s">
        <v>154</v>
      </c>
      <c r="C36" s="14" t="s">
        <v>270</v>
      </c>
      <c r="D36" s="77"/>
      <c r="E36" s="77"/>
      <c r="F36" s="77"/>
      <c r="G36" s="77"/>
      <c r="H36" s="77"/>
      <c r="I36" s="77"/>
      <c r="J36" s="14"/>
      <c r="K36" s="14">
        <v>15</v>
      </c>
      <c r="L36" s="14" t="s">
        <v>220</v>
      </c>
      <c r="M36" s="77">
        <v>62.7304</v>
      </c>
      <c r="N36" s="77">
        <v>2.7304</v>
      </c>
      <c r="O36" s="77">
        <v>60</v>
      </c>
      <c r="P36" s="77"/>
      <c r="Q36" s="77"/>
      <c r="R36" s="77"/>
    </row>
    <row r="37" ht="16.5" customHeight="1" spans="1:18">
      <c r="A37" s="14" t="s">
        <v>146</v>
      </c>
      <c r="B37" s="14" t="s">
        <v>159</v>
      </c>
      <c r="C37" s="14" t="s">
        <v>272</v>
      </c>
      <c r="D37" s="77"/>
      <c r="E37" s="77"/>
      <c r="F37" s="77"/>
      <c r="G37" s="77"/>
      <c r="H37" s="77"/>
      <c r="I37" s="77"/>
      <c r="J37" s="14"/>
      <c r="K37" s="14">
        <v>16</v>
      </c>
      <c r="L37" s="14" t="s">
        <v>221</v>
      </c>
      <c r="M37" s="77">
        <v>3.285378</v>
      </c>
      <c r="N37" s="77">
        <v>3.285378</v>
      </c>
      <c r="O37" s="77"/>
      <c r="P37" s="77"/>
      <c r="Q37" s="77"/>
      <c r="R37" s="77"/>
    </row>
    <row r="38" ht="16.5" customHeight="1" spans="1:18">
      <c r="A38" s="14" t="s">
        <v>146</v>
      </c>
      <c r="B38" s="14" t="s">
        <v>165</v>
      </c>
      <c r="C38" s="14" t="s">
        <v>274</v>
      </c>
      <c r="D38" s="77"/>
      <c r="E38" s="77"/>
      <c r="F38" s="77"/>
      <c r="G38" s="77"/>
      <c r="H38" s="77"/>
      <c r="I38" s="77"/>
      <c r="J38" s="14"/>
      <c r="K38" s="14">
        <v>17</v>
      </c>
      <c r="L38" s="14" t="s">
        <v>255</v>
      </c>
      <c r="M38" s="77"/>
      <c r="N38" s="77"/>
      <c r="O38" s="77"/>
      <c r="P38" s="77"/>
      <c r="Q38" s="77"/>
      <c r="R38" s="77"/>
    </row>
    <row r="39" ht="16.5" customHeight="1" spans="1:18">
      <c r="A39" s="14" t="s">
        <v>280</v>
      </c>
      <c r="B39" s="14" t="s">
        <v>146</v>
      </c>
      <c r="C39" s="76" t="s">
        <v>281</v>
      </c>
      <c r="D39" s="77">
        <v>262.792345</v>
      </c>
      <c r="E39" s="77">
        <v>262.792345</v>
      </c>
      <c r="F39" s="77"/>
      <c r="G39" s="77"/>
      <c r="H39" s="77"/>
      <c r="I39" s="77"/>
      <c r="J39" s="14"/>
      <c r="K39" s="14">
        <v>18</v>
      </c>
      <c r="L39" s="14" t="s">
        <v>282</v>
      </c>
      <c r="M39" s="77"/>
      <c r="N39" s="77"/>
      <c r="O39" s="77"/>
      <c r="P39" s="77"/>
      <c r="Q39" s="77"/>
      <c r="R39" s="77"/>
    </row>
    <row r="40" ht="16.5" customHeight="1" spans="1:18">
      <c r="A40" s="14" t="s">
        <v>146</v>
      </c>
      <c r="B40" s="14" t="s">
        <v>148</v>
      </c>
      <c r="C40" s="14" t="s">
        <v>283</v>
      </c>
      <c r="D40" s="77">
        <v>242.227037</v>
      </c>
      <c r="E40" s="77">
        <v>242.227037</v>
      </c>
      <c r="F40" s="77"/>
      <c r="G40" s="77"/>
      <c r="H40" s="77"/>
      <c r="I40" s="77"/>
      <c r="J40" s="14"/>
      <c r="K40" s="14">
        <v>24</v>
      </c>
      <c r="L40" s="14" t="s">
        <v>284</v>
      </c>
      <c r="M40" s="77"/>
      <c r="N40" s="77"/>
      <c r="O40" s="77"/>
      <c r="P40" s="77"/>
      <c r="Q40" s="77"/>
      <c r="R40" s="77"/>
    </row>
    <row r="41" ht="16.5" customHeight="1" spans="1:18">
      <c r="A41" s="14" t="s">
        <v>146</v>
      </c>
      <c r="B41" s="14" t="s">
        <v>162</v>
      </c>
      <c r="C41" s="14" t="s">
        <v>285</v>
      </c>
      <c r="D41" s="77">
        <v>20.565308</v>
      </c>
      <c r="E41" s="77">
        <v>20.565308</v>
      </c>
      <c r="F41" s="77"/>
      <c r="G41" s="77"/>
      <c r="H41" s="77"/>
      <c r="I41" s="77"/>
      <c r="J41" s="14"/>
      <c r="K41" s="14">
        <v>25</v>
      </c>
      <c r="L41" s="14" t="s">
        <v>286</v>
      </c>
      <c r="M41" s="77"/>
      <c r="N41" s="77"/>
      <c r="O41" s="77"/>
      <c r="P41" s="77"/>
      <c r="Q41" s="77"/>
      <c r="R41" s="77"/>
    </row>
    <row r="42" ht="16.5" customHeight="1" spans="1:18">
      <c r="A42" s="14" t="s">
        <v>146</v>
      </c>
      <c r="B42" s="14" t="s">
        <v>165</v>
      </c>
      <c r="C42" s="14" t="s">
        <v>287</v>
      </c>
      <c r="D42" s="77"/>
      <c r="E42" s="77"/>
      <c r="F42" s="77"/>
      <c r="G42" s="77"/>
      <c r="H42" s="77"/>
      <c r="I42" s="77"/>
      <c r="J42" s="14"/>
      <c r="K42" s="14">
        <v>26</v>
      </c>
      <c r="L42" s="14" t="s">
        <v>288</v>
      </c>
      <c r="M42" s="77"/>
      <c r="N42" s="77"/>
      <c r="O42" s="77"/>
      <c r="P42" s="77"/>
      <c r="Q42" s="77"/>
      <c r="R42" s="77"/>
    </row>
    <row r="43" ht="16.5" customHeight="1" spans="1:18">
      <c r="A43" s="14" t="s">
        <v>289</v>
      </c>
      <c r="B43" s="14" t="s">
        <v>146</v>
      </c>
      <c r="C43" s="76" t="s">
        <v>290</v>
      </c>
      <c r="D43" s="77"/>
      <c r="E43" s="77"/>
      <c r="F43" s="77"/>
      <c r="G43" s="77"/>
      <c r="H43" s="77"/>
      <c r="I43" s="77"/>
      <c r="J43" s="14"/>
      <c r="K43" s="14">
        <v>27</v>
      </c>
      <c r="L43" s="14" t="s">
        <v>253</v>
      </c>
      <c r="M43" s="77"/>
      <c r="N43" s="77"/>
      <c r="O43" s="77"/>
      <c r="P43" s="77"/>
      <c r="Q43" s="77"/>
      <c r="R43" s="77"/>
    </row>
    <row r="44" ht="16.5" customHeight="1" spans="1:18">
      <c r="A44" s="14" t="s">
        <v>146</v>
      </c>
      <c r="B44" s="14" t="s">
        <v>148</v>
      </c>
      <c r="C44" s="14" t="s">
        <v>291</v>
      </c>
      <c r="D44" s="77"/>
      <c r="E44" s="77"/>
      <c r="F44" s="77"/>
      <c r="G44" s="77"/>
      <c r="H44" s="77"/>
      <c r="I44" s="77"/>
      <c r="J44" s="14"/>
      <c r="K44" s="14">
        <v>28</v>
      </c>
      <c r="L44" s="14" t="s">
        <v>222</v>
      </c>
      <c r="M44" s="77">
        <v>12.1631</v>
      </c>
      <c r="N44" s="77">
        <v>12.1631</v>
      </c>
      <c r="O44" s="77"/>
      <c r="P44" s="77"/>
      <c r="Q44" s="77"/>
      <c r="R44" s="77"/>
    </row>
    <row r="45" ht="16.5" customHeight="1" spans="1:18">
      <c r="A45" s="14" t="s">
        <v>146</v>
      </c>
      <c r="B45" s="14" t="s">
        <v>162</v>
      </c>
      <c r="C45" s="14" t="s">
        <v>292</v>
      </c>
      <c r="D45" s="77"/>
      <c r="E45" s="77"/>
      <c r="F45" s="77"/>
      <c r="G45" s="77"/>
      <c r="H45" s="77"/>
      <c r="I45" s="77"/>
      <c r="J45" s="14"/>
      <c r="K45" s="14">
        <v>29</v>
      </c>
      <c r="L45" s="14" t="s">
        <v>223</v>
      </c>
      <c r="M45" s="77">
        <v>4.45023</v>
      </c>
      <c r="N45" s="77">
        <v>4.45023</v>
      </c>
      <c r="O45" s="77"/>
      <c r="P45" s="77"/>
      <c r="Q45" s="77"/>
      <c r="R45" s="77"/>
    </row>
    <row r="46" ht="16.5" customHeight="1" spans="1:18">
      <c r="A46" s="14" t="s">
        <v>293</v>
      </c>
      <c r="B46" s="14" t="s">
        <v>146</v>
      </c>
      <c r="C46" s="76" t="s">
        <v>294</v>
      </c>
      <c r="D46" s="77">
        <v>540</v>
      </c>
      <c r="E46" s="77"/>
      <c r="F46" s="77">
        <v>540</v>
      </c>
      <c r="G46" s="77"/>
      <c r="H46" s="77"/>
      <c r="I46" s="77"/>
      <c r="J46" s="14"/>
      <c r="K46" s="14">
        <v>31</v>
      </c>
      <c r="L46" s="14" t="s">
        <v>224</v>
      </c>
      <c r="M46" s="77">
        <v>3.15875</v>
      </c>
      <c r="N46" s="77">
        <v>3.15875</v>
      </c>
      <c r="O46" s="77"/>
      <c r="P46" s="77"/>
      <c r="Q46" s="77"/>
      <c r="R46" s="77"/>
    </row>
    <row r="47" ht="16.5" customHeight="1" spans="1:18">
      <c r="A47" s="14" t="s">
        <v>146</v>
      </c>
      <c r="B47" s="14" t="s">
        <v>148</v>
      </c>
      <c r="C47" s="14" t="s">
        <v>295</v>
      </c>
      <c r="D47" s="77"/>
      <c r="E47" s="77"/>
      <c r="F47" s="77"/>
      <c r="G47" s="77"/>
      <c r="H47" s="77"/>
      <c r="I47" s="77"/>
      <c r="J47" s="14"/>
      <c r="K47" s="14">
        <v>39</v>
      </c>
      <c r="L47" s="14" t="s">
        <v>225</v>
      </c>
      <c r="M47" s="77">
        <v>34.646</v>
      </c>
      <c r="N47" s="77">
        <v>34.646</v>
      </c>
      <c r="O47" s="77"/>
      <c r="P47" s="77"/>
      <c r="Q47" s="77"/>
      <c r="R47" s="77"/>
    </row>
    <row r="48" ht="16.5" customHeight="1" spans="1:18">
      <c r="A48" s="14" t="s">
        <v>146</v>
      </c>
      <c r="B48" s="14" t="s">
        <v>162</v>
      </c>
      <c r="C48" s="14" t="s">
        <v>296</v>
      </c>
      <c r="D48" s="77"/>
      <c r="E48" s="77"/>
      <c r="F48" s="77"/>
      <c r="G48" s="77"/>
      <c r="H48" s="77"/>
      <c r="I48" s="77"/>
      <c r="J48" s="14"/>
      <c r="K48" s="14">
        <v>40</v>
      </c>
      <c r="L48" s="14" t="s">
        <v>297</v>
      </c>
      <c r="M48" s="77"/>
      <c r="N48" s="77"/>
      <c r="O48" s="77"/>
      <c r="P48" s="77"/>
      <c r="Q48" s="77"/>
      <c r="R48" s="77"/>
    </row>
    <row r="49" ht="16.5" customHeight="1" spans="1:18">
      <c r="A49" s="14" t="s">
        <v>146</v>
      </c>
      <c r="B49" s="14" t="s">
        <v>165</v>
      </c>
      <c r="C49" s="14" t="s">
        <v>298</v>
      </c>
      <c r="D49" s="77">
        <v>540</v>
      </c>
      <c r="E49" s="77"/>
      <c r="F49" s="77">
        <v>540</v>
      </c>
      <c r="G49" s="77"/>
      <c r="H49" s="77"/>
      <c r="I49" s="77"/>
      <c r="J49" s="14"/>
      <c r="K49" s="14">
        <v>99</v>
      </c>
      <c r="L49" s="14" t="s">
        <v>226</v>
      </c>
      <c r="M49" s="77">
        <v>7.8532</v>
      </c>
      <c r="N49" s="77">
        <v>7.8532</v>
      </c>
      <c r="O49" s="77"/>
      <c r="P49" s="77"/>
      <c r="Q49" s="77"/>
      <c r="R49" s="77"/>
    </row>
    <row r="50" ht="16.5" customHeight="1" spans="1:18">
      <c r="A50" s="14" t="s">
        <v>299</v>
      </c>
      <c r="B50" s="14" t="s">
        <v>146</v>
      </c>
      <c r="C50" s="76" t="s">
        <v>300</v>
      </c>
      <c r="D50" s="77"/>
      <c r="E50" s="77"/>
      <c r="F50" s="77"/>
      <c r="G50" s="77"/>
      <c r="H50" s="77"/>
      <c r="I50" s="77"/>
      <c r="J50" s="14">
        <v>303</v>
      </c>
      <c r="K50" s="14"/>
      <c r="L50" s="14" t="s">
        <v>228</v>
      </c>
      <c r="M50" s="77">
        <v>96.30671</v>
      </c>
      <c r="N50" s="77">
        <v>96.30671</v>
      </c>
      <c r="O50" s="77"/>
      <c r="P50" s="77"/>
      <c r="Q50" s="77"/>
      <c r="R50" s="77"/>
    </row>
    <row r="51" ht="16.5" customHeight="1" spans="1:18">
      <c r="A51" s="14" t="s">
        <v>146</v>
      </c>
      <c r="B51" s="14" t="s">
        <v>148</v>
      </c>
      <c r="C51" s="14" t="s">
        <v>301</v>
      </c>
      <c r="D51" s="77"/>
      <c r="E51" s="77"/>
      <c r="F51" s="77"/>
      <c r="G51" s="77"/>
      <c r="H51" s="77"/>
      <c r="I51" s="77"/>
      <c r="J51" s="14"/>
      <c r="K51" s="14">
        <v>1</v>
      </c>
      <c r="L51" s="14" t="s">
        <v>229</v>
      </c>
      <c r="M51" s="77">
        <v>26.4753</v>
      </c>
      <c r="N51" s="77">
        <v>26.4753</v>
      </c>
      <c r="O51" s="77"/>
      <c r="P51" s="77"/>
      <c r="Q51" s="77"/>
      <c r="R51" s="77"/>
    </row>
    <row r="52" ht="16.5" customHeight="1" spans="1:18">
      <c r="A52" s="14" t="s">
        <v>146</v>
      </c>
      <c r="B52" s="14" t="s">
        <v>162</v>
      </c>
      <c r="C52" s="14" t="s">
        <v>302</v>
      </c>
      <c r="D52" s="77"/>
      <c r="E52" s="77"/>
      <c r="F52" s="77"/>
      <c r="G52" s="77"/>
      <c r="H52" s="77"/>
      <c r="I52" s="77"/>
      <c r="J52" s="14"/>
      <c r="K52" s="14">
        <v>2</v>
      </c>
      <c r="L52" s="14" t="s">
        <v>230</v>
      </c>
      <c r="M52" s="77">
        <v>53.86674</v>
      </c>
      <c r="N52" s="77">
        <v>53.86674</v>
      </c>
      <c r="O52" s="77"/>
      <c r="P52" s="77"/>
      <c r="Q52" s="77"/>
      <c r="R52" s="77"/>
    </row>
    <row r="53" ht="16.5" customHeight="1" spans="1:18">
      <c r="A53" s="14" t="s">
        <v>303</v>
      </c>
      <c r="B53" s="14" t="s">
        <v>146</v>
      </c>
      <c r="C53" s="76" t="s">
        <v>228</v>
      </c>
      <c r="D53" s="77">
        <v>96.30671</v>
      </c>
      <c r="E53" s="77">
        <v>96.30671</v>
      </c>
      <c r="F53" s="77"/>
      <c r="G53" s="77"/>
      <c r="H53" s="77"/>
      <c r="I53" s="77"/>
      <c r="J53" s="14"/>
      <c r="K53" s="14">
        <v>3</v>
      </c>
      <c r="L53" s="14" t="s">
        <v>304</v>
      </c>
      <c r="M53" s="77"/>
      <c r="N53" s="77"/>
      <c r="O53" s="77"/>
      <c r="P53" s="77"/>
      <c r="Q53" s="77"/>
      <c r="R53" s="77"/>
    </row>
    <row r="54" ht="16.5" customHeight="1" spans="1:18">
      <c r="A54" s="14" t="s">
        <v>146</v>
      </c>
      <c r="B54" s="14" t="s">
        <v>148</v>
      </c>
      <c r="C54" s="14" t="s">
        <v>305</v>
      </c>
      <c r="D54" s="77">
        <v>15.96467</v>
      </c>
      <c r="E54" s="77">
        <v>15.96467</v>
      </c>
      <c r="F54" s="77"/>
      <c r="G54" s="77"/>
      <c r="H54" s="77"/>
      <c r="I54" s="77"/>
      <c r="J54" s="14"/>
      <c r="K54" s="14">
        <v>4</v>
      </c>
      <c r="L54" s="14" t="s">
        <v>306</v>
      </c>
      <c r="M54" s="77"/>
      <c r="N54" s="77"/>
      <c r="O54" s="77"/>
      <c r="P54" s="77"/>
      <c r="Q54" s="77"/>
      <c r="R54" s="77"/>
    </row>
    <row r="55" ht="16.5" customHeight="1" spans="1:18">
      <c r="A55" s="14" t="s">
        <v>146</v>
      </c>
      <c r="B55" s="14" t="s">
        <v>162</v>
      </c>
      <c r="C55" s="14" t="s">
        <v>307</v>
      </c>
      <c r="D55" s="77"/>
      <c r="E55" s="77"/>
      <c r="F55" s="77"/>
      <c r="G55" s="77"/>
      <c r="H55" s="77"/>
      <c r="I55" s="77"/>
      <c r="J55" s="14"/>
      <c r="K55" s="14">
        <v>5</v>
      </c>
      <c r="L55" s="14" t="s">
        <v>308</v>
      </c>
      <c r="M55" s="77"/>
      <c r="N55" s="77"/>
      <c r="O55" s="77"/>
      <c r="P55" s="77"/>
      <c r="Q55" s="77"/>
      <c r="R55" s="77"/>
    </row>
    <row r="56" ht="16.5" customHeight="1" spans="1:18">
      <c r="A56" s="14" t="s">
        <v>146</v>
      </c>
      <c r="B56" s="14" t="s">
        <v>151</v>
      </c>
      <c r="C56" s="14" t="s">
        <v>309</v>
      </c>
      <c r="D56" s="77"/>
      <c r="E56" s="77"/>
      <c r="F56" s="77"/>
      <c r="G56" s="77"/>
      <c r="H56" s="77"/>
      <c r="I56" s="77"/>
      <c r="J56" s="14"/>
      <c r="K56" s="14">
        <v>6</v>
      </c>
      <c r="L56" s="14" t="s">
        <v>310</v>
      </c>
      <c r="M56" s="77"/>
      <c r="N56" s="77"/>
      <c r="O56" s="77"/>
      <c r="P56" s="77"/>
      <c r="Q56" s="77"/>
      <c r="R56" s="77"/>
    </row>
    <row r="57" ht="16.5" customHeight="1" spans="1:18">
      <c r="A57" s="14" t="s">
        <v>146</v>
      </c>
      <c r="B57" s="14" t="s">
        <v>159</v>
      </c>
      <c r="C57" s="14" t="s">
        <v>311</v>
      </c>
      <c r="D57" s="77">
        <v>80.34204</v>
      </c>
      <c r="E57" s="77">
        <v>80.34204</v>
      </c>
      <c r="F57" s="77"/>
      <c r="G57" s="77"/>
      <c r="H57" s="77"/>
      <c r="I57" s="77"/>
      <c r="J57" s="14"/>
      <c r="K57" s="14">
        <v>7</v>
      </c>
      <c r="L57" s="14" t="s">
        <v>231</v>
      </c>
      <c r="M57" s="77">
        <v>15.96467</v>
      </c>
      <c r="N57" s="77">
        <v>15.96467</v>
      </c>
      <c r="O57" s="77"/>
      <c r="P57" s="77"/>
      <c r="Q57" s="77"/>
      <c r="R57" s="77"/>
    </row>
    <row r="58" ht="16.5" customHeight="1" spans="1:18">
      <c r="A58" s="14" t="s">
        <v>146</v>
      </c>
      <c r="B58" s="14" t="s">
        <v>165</v>
      </c>
      <c r="C58" s="14" t="s">
        <v>312</v>
      </c>
      <c r="D58" s="77"/>
      <c r="E58" s="77"/>
      <c r="F58" s="77"/>
      <c r="G58" s="77"/>
      <c r="H58" s="77"/>
      <c r="I58" s="77"/>
      <c r="J58" s="14"/>
      <c r="K58" s="14">
        <v>8</v>
      </c>
      <c r="L58" s="14" t="s">
        <v>307</v>
      </c>
      <c r="M58" s="77"/>
      <c r="N58" s="77"/>
      <c r="O58" s="77"/>
      <c r="P58" s="77"/>
      <c r="Q58" s="77"/>
      <c r="R58" s="77"/>
    </row>
    <row r="59" ht="16.5" customHeight="1" spans="1:18">
      <c r="A59" s="14" t="s">
        <v>313</v>
      </c>
      <c r="B59" s="14" t="s">
        <v>146</v>
      </c>
      <c r="C59" s="76" t="s">
        <v>314</v>
      </c>
      <c r="D59" s="77"/>
      <c r="E59" s="77"/>
      <c r="F59" s="77"/>
      <c r="G59" s="77"/>
      <c r="H59" s="77"/>
      <c r="I59" s="77"/>
      <c r="J59" s="14"/>
      <c r="K59" s="14">
        <v>9</v>
      </c>
      <c r="L59" s="14" t="s">
        <v>315</v>
      </c>
      <c r="M59" s="77"/>
      <c r="N59" s="77"/>
      <c r="O59" s="77"/>
      <c r="P59" s="77"/>
      <c r="Q59" s="77"/>
      <c r="R59" s="77"/>
    </row>
    <row r="60" ht="16.5" customHeight="1" spans="1:18">
      <c r="A60" s="14" t="s">
        <v>146</v>
      </c>
      <c r="B60" s="14" t="s">
        <v>162</v>
      </c>
      <c r="C60" s="14" t="s">
        <v>316</v>
      </c>
      <c r="D60" s="77"/>
      <c r="E60" s="77"/>
      <c r="F60" s="77"/>
      <c r="G60" s="77"/>
      <c r="H60" s="77"/>
      <c r="I60" s="77"/>
      <c r="J60" s="14"/>
      <c r="K60" s="14">
        <v>10</v>
      </c>
      <c r="L60" s="14" t="s">
        <v>309</v>
      </c>
      <c r="M60" s="77"/>
      <c r="N60" s="77"/>
      <c r="O60" s="77"/>
      <c r="P60" s="77"/>
      <c r="Q60" s="77"/>
      <c r="R60" s="77"/>
    </row>
    <row r="61" ht="16.5" customHeight="1" spans="1:18">
      <c r="A61" s="14" t="s">
        <v>146</v>
      </c>
      <c r="B61" s="14" t="s">
        <v>151</v>
      </c>
      <c r="C61" s="14" t="s">
        <v>317</v>
      </c>
      <c r="D61" s="77"/>
      <c r="E61" s="77"/>
      <c r="F61" s="77"/>
      <c r="G61" s="77"/>
      <c r="H61" s="77"/>
      <c r="I61" s="77"/>
      <c r="J61" s="14"/>
      <c r="K61" s="14">
        <v>11</v>
      </c>
      <c r="L61" s="14" t="s">
        <v>318</v>
      </c>
      <c r="M61" s="77"/>
      <c r="N61" s="77"/>
      <c r="O61" s="77"/>
      <c r="P61" s="77"/>
      <c r="Q61" s="77"/>
      <c r="R61" s="77"/>
    </row>
    <row r="62" ht="16.5" customHeight="1" spans="1:18">
      <c r="A62" s="14" t="s">
        <v>319</v>
      </c>
      <c r="B62" s="14" t="s">
        <v>146</v>
      </c>
      <c r="C62" s="76" t="s">
        <v>320</v>
      </c>
      <c r="D62" s="77"/>
      <c r="E62" s="77"/>
      <c r="F62" s="77"/>
      <c r="G62" s="77"/>
      <c r="H62" s="77"/>
      <c r="I62" s="77"/>
      <c r="J62" s="14"/>
      <c r="K62" s="14">
        <v>99</v>
      </c>
      <c r="L62" s="14" t="s">
        <v>321</v>
      </c>
      <c r="M62" s="77"/>
      <c r="N62" s="77"/>
      <c r="O62" s="77"/>
      <c r="P62" s="77"/>
      <c r="Q62" s="77"/>
      <c r="R62" s="77"/>
    </row>
    <row r="63" ht="16.5" customHeight="1" spans="1:18">
      <c r="A63" s="14" t="s">
        <v>146</v>
      </c>
      <c r="B63" s="14" t="s">
        <v>148</v>
      </c>
      <c r="C63" s="14" t="s">
        <v>322</v>
      </c>
      <c r="D63" s="77"/>
      <c r="E63" s="77"/>
      <c r="F63" s="77"/>
      <c r="G63" s="77"/>
      <c r="H63" s="77"/>
      <c r="I63" s="77"/>
      <c r="J63" s="14">
        <v>307</v>
      </c>
      <c r="K63" s="14"/>
      <c r="L63" s="14" t="s">
        <v>320</v>
      </c>
      <c r="M63" s="77"/>
      <c r="N63" s="77"/>
      <c r="O63" s="77"/>
      <c r="P63" s="77"/>
      <c r="Q63" s="77"/>
      <c r="R63" s="77"/>
    </row>
    <row r="64" ht="16.5" customHeight="1" spans="1:18">
      <c r="A64" s="14" t="s">
        <v>146</v>
      </c>
      <c r="B64" s="14" t="s">
        <v>162</v>
      </c>
      <c r="C64" s="14" t="s">
        <v>323</v>
      </c>
      <c r="D64" s="77"/>
      <c r="E64" s="77"/>
      <c r="F64" s="77"/>
      <c r="G64" s="77"/>
      <c r="H64" s="77"/>
      <c r="I64" s="77"/>
      <c r="J64" s="14"/>
      <c r="K64" s="14">
        <v>1</v>
      </c>
      <c r="L64" s="14" t="s">
        <v>322</v>
      </c>
      <c r="M64" s="77"/>
      <c r="N64" s="77"/>
      <c r="O64" s="77"/>
      <c r="P64" s="77"/>
      <c r="Q64" s="77"/>
      <c r="R64" s="77"/>
    </row>
    <row r="65" ht="16.5" customHeight="1" spans="1:18">
      <c r="A65" s="14" t="s">
        <v>146</v>
      </c>
      <c r="B65" s="14" t="s">
        <v>151</v>
      </c>
      <c r="C65" s="14" t="s">
        <v>324</v>
      </c>
      <c r="D65" s="77"/>
      <c r="E65" s="77"/>
      <c r="F65" s="77"/>
      <c r="G65" s="77"/>
      <c r="H65" s="77"/>
      <c r="I65" s="77"/>
      <c r="J65" s="14"/>
      <c r="K65" s="14">
        <v>2</v>
      </c>
      <c r="L65" s="14" t="s">
        <v>323</v>
      </c>
      <c r="M65" s="77"/>
      <c r="N65" s="77"/>
      <c r="O65" s="77"/>
      <c r="P65" s="77"/>
      <c r="Q65" s="77"/>
      <c r="R65" s="77"/>
    </row>
    <row r="66" ht="16.5" customHeight="1" spans="1:18">
      <c r="A66" s="14" t="s">
        <v>146</v>
      </c>
      <c r="B66" s="14" t="s">
        <v>154</v>
      </c>
      <c r="C66" s="14" t="s">
        <v>325</v>
      </c>
      <c r="D66" s="77"/>
      <c r="E66" s="77"/>
      <c r="F66" s="77"/>
      <c r="G66" s="77"/>
      <c r="H66" s="77"/>
      <c r="I66" s="77"/>
      <c r="J66" s="14"/>
      <c r="K66" s="14">
        <v>3</v>
      </c>
      <c r="L66" s="14" t="s">
        <v>324</v>
      </c>
      <c r="M66" s="77"/>
      <c r="N66" s="77"/>
      <c r="O66" s="77"/>
      <c r="P66" s="77"/>
      <c r="Q66" s="77"/>
      <c r="R66" s="77"/>
    </row>
    <row r="67" ht="16.5" customHeight="1" spans="1:18">
      <c r="A67" s="14" t="s">
        <v>326</v>
      </c>
      <c r="B67" s="14" t="s">
        <v>146</v>
      </c>
      <c r="C67" s="76" t="s">
        <v>327</v>
      </c>
      <c r="D67" s="77"/>
      <c r="E67" s="77"/>
      <c r="F67" s="77"/>
      <c r="G67" s="77"/>
      <c r="H67" s="77"/>
      <c r="I67" s="77"/>
      <c r="J67" s="14"/>
      <c r="K67" s="14">
        <v>4</v>
      </c>
      <c r="L67" s="14" t="s">
        <v>325</v>
      </c>
      <c r="M67" s="77"/>
      <c r="N67" s="77"/>
      <c r="O67" s="77"/>
      <c r="P67" s="77"/>
      <c r="Q67" s="77"/>
      <c r="R67" s="77"/>
    </row>
    <row r="68" ht="16.5" customHeight="1" spans="1:18">
      <c r="A68" s="14" t="s">
        <v>146</v>
      </c>
      <c r="B68" s="14" t="s">
        <v>148</v>
      </c>
      <c r="C68" s="14" t="s">
        <v>328</v>
      </c>
      <c r="D68" s="77"/>
      <c r="E68" s="77"/>
      <c r="F68" s="77"/>
      <c r="G68" s="77"/>
      <c r="H68" s="77"/>
      <c r="I68" s="77"/>
      <c r="J68" s="14">
        <v>309</v>
      </c>
      <c r="K68" s="14"/>
      <c r="L68" s="14" t="s">
        <v>329</v>
      </c>
      <c r="M68" s="77"/>
      <c r="N68" s="77"/>
      <c r="O68" s="77"/>
      <c r="P68" s="77"/>
      <c r="Q68" s="77"/>
      <c r="R68" s="77"/>
    </row>
    <row r="69" ht="16.5" customHeight="1" spans="1:18">
      <c r="A69" s="14" t="s">
        <v>146</v>
      </c>
      <c r="B69" s="14" t="s">
        <v>162</v>
      </c>
      <c r="C69" s="14" t="s">
        <v>330</v>
      </c>
      <c r="D69" s="77"/>
      <c r="E69" s="77"/>
      <c r="F69" s="77"/>
      <c r="G69" s="77"/>
      <c r="H69" s="77"/>
      <c r="I69" s="77"/>
      <c r="J69" s="14"/>
      <c r="K69" s="14">
        <v>1</v>
      </c>
      <c r="L69" s="14" t="s">
        <v>262</v>
      </c>
      <c r="M69" s="77"/>
      <c r="N69" s="77"/>
      <c r="O69" s="77"/>
      <c r="P69" s="77"/>
      <c r="Q69" s="77"/>
      <c r="R69" s="77"/>
    </row>
    <row r="70" ht="16.5" customHeight="1" spans="1:18">
      <c r="A70" s="14" t="s">
        <v>331</v>
      </c>
      <c r="B70" s="14" t="s">
        <v>146</v>
      </c>
      <c r="C70" s="76" t="s">
        <v>332</v>
      </c>
      <c r="D70" s="77"/>
      <c r="E70" s="77"/>
      <c r="F70" s="77"/>
      <c r="G70" s="77"/>
      <c r="H70" s="77"/>
      <c r="I70" s="77"/>
      <c r="J70" s="14"/>
      <c r="K70" s="14">
        <v>2</v>
      </c>
      <c r="L70" s="14" t="s">
        <v>333</v>
      </c>
      <c r="M70" s="77"/>
      <c r="N70" s="77"/>
      <c r="O70" s="77"/>
      <c r="P70" s="77"/>
      <c r="Q70" s="77"/>
      <c r="R70" s="77"/>
    </row>
    <row r="71" ht="16.5" customHeight="1" spans="1:18">
      <c r="A71" s="14" t="s">
        <v>146</v>
      </c>
      <c r="B71" s="14" t="s">
        <v>148</v>
      </c>
      <c r="C71" s="14" t="s">
        <v>334</v>
      </c>
      <c r="D71" s="77"/>
      <c r="E71" s="77"/>
      <c r="F71" s="77"/>
      <c r="G71" s="77"/>
      <c r="H71" s="77"/>
      <c r="I71" s="77"/>
      <c r="J71" s="14"/>
      <c r="K71" s="14">
        <v>3</v>
      </c>
      <c r="L71" s="14" t="s">
        <v>335</v>
      </c>
      <c r="M71" s="77"/>
      <c r="N71" s="77"/>
      <c r="O71" s="77"/>
      <c r="P71" s="77"/>
      <c r="Q71" s="77"/>
      <c r="R71" s="77"/>
    </row>
    <row r="72" ht="16.5" customHeight="1" spans="1:18">
      <c r="A72" s="14" t="s">
        <v>146</v>
      </c>
      <c r="B72" s="14" t="s">
        <v>162</v>
      </c>
      <c r="C72" s="14" t="s">
        <v>336</v>
      </c>
      <c r="D72" s="77"/>
      <c r="E72" s="77"/>
      <c r="F72" s="77"/>
      <c r="G72" s="77"/>
      <c r="H72" s="77"/>
      <c r="I72" s="77"/>
      <c r="J72" s="14"/>
      <c r="K72" s="14">
        <v>5</v>
      </c>
      <c r="L72" s="14" t="s">
        <v>264</v>
      </c>
      <c r="M72" s="77"/>
      <c r="N72" s="77"/>
      <c r="O72" s="77"/>
      <c r="P72" s="77"/>
      <c r="Q72" s="77"/>
      <c r="R72" s="77"/>
    </row>
    <row r="73" ht="16.5" customHeight="1" spans="1:18">
      <c r="A73" s="14" t="s">
        <v>146</v>
      </c>
      <c r="B73" s="14" t="s">
        <v>151</v>
      </c>
      <c r="C73" s="14" t="s">
        <v>337</v>
      </c>
      <c r="D73" s="77"/>
      <c r="E73" s="77"/>
      <c r="F73" s="77"/>
      <c r="G73" s="77"/>
      <c r="H73" s="77"/>
      <c r="I73" s="77"/>
      <c r="J73" s="14"/>
      <c r="K73" s="14">
        <v>6</v>
      </c>
      <c r="L73" s="14" t="s">
        <v>272</v>
      </c>
      <c r="M73" s="77"/>
      <c r="N73" s="77"/>
      <c r="O73" s="77"/>
      <c r="P73" s="77"/>
      <c r="Q73" s="77"/>
      <c r="R73" s="77"/>
    </row>
    <row r="74" ht="16.5" customHeight="1" spans="1:18">
      <c r="A74" s="14" t="s">
        <v>146</v>
      </c>
      <c r="B74" s="14" t="s">
        <v>154</v>
      </c>
      <c r="C74" s="14" t="s">
        <v>338</v>
      </c>
      <c r="D74" s="77"/>
      <c r="E74" s="77"/>
      <c r="F74" s="77"/>
      <c r="G74" s="77"/>
      <c r="H74" s="77"/>
      <c r="I74" s="77"/>
      <c r="J74" s="14"/>
      <c r="K74" s="14">
        <v>7</v>
      </c>
      <c r="L74" s="14" t="s">
        <v>339</v>
      </c>
      <c r="M74" s="77"/>
      <c r="N74" s="77"/>
      <c r="O74" s="77"/>
      <c r="P74" s="77"/>
      <c r="Q74" s="77"/>
      <c r="R74" s="77"/>
    </row>
    <row r="75" ht="16.5" customHeight="1" spans="1:18">
      <c r="A75" s="14" t="s">
        <v>146</v>
      </c>
      <c r="B75" s="14" t="s">
        <v>159</v>
      </c>
      <c r="C75" s="14" t="s">
        <v>340</v>
      </c>
      <c r="D75" s="77"/>
      <c r="E75" s="77"/>
      <c r="F75" s="77"/>
      <c r="G75" s="77"/>
      <c r="H75" s="77"/>
      <c r="I75" s="77"/>
      <c r="J75" s="14"/>
      <c r="K75" s="14">
        <v>8</v>
      </c>
      <c r="L75" s="14" t="s">
        <v>341</v>
      </c>
      <c r="M75" s="77"/>
      <c r="N75" s="77"/>
      <c r="O75" s="77"/>
      <c r="P75" s="77"/>
      <c r="Q75" s="77"/>
      <c r="R75" s="77"/>
    </row>
    <row r="76" ht="16.5" customHeight="1" spans="1:18">
      <c r="A76" s="14" t="s">
        <v>146</v>
      </c>
      <c r="B76" s="14" t="s">
        <v>254</v>
      </c>
      <c r="C76" s="14" t="s">
        <v>342</v>
      </c>
      <c r="D76" s="77"/>
      <c r="E76" s="77"/>
      <c r="F76" s="77"/>
      <c r="G76" s="77"/>
      <c r="H76" s="77"/>
      <c r="I76" s="77"/>
      <c r="J76" s="14"/>
      <c r="K76" s="14">
        <v>13</v>
      </c>
      <c r="L76" s="14" t="s">
        <v>266</v>
      </c>
      <c r="M76" s="77"/>
      <c r="N76" s="77"/>
      <c r="O76" s="77"/>
      <c r="P76" s="77"/>
      <c r="Q76" s="77"/>
      <c r="R76" s="77"/>
    </row>
    <row r="77" ht="16.5" customHeight="1" spans="1:18">
      <c r="A77" s="14" t="s">
        <v>343</v>
      </c>
      <c r="B77" s="14" t="s">
        <v>146</v>
      </c>
      <c r="C77" s="76" t="s">
        <v>344</v>
      </c>
      <c r="D77" s="77"/>
      <c r="E77" s="77"/>
      <c r="F77" s="77"/>
      <c r="G77" s="77"/>
      <c r="H77" s="77"/>
      <c r="I77" s="77"/>
      <c r="J77" s="14"/>
      <c r="K77" s="14">
        <v>19</v>
      </c>
      <c r="L77" s="14" t="s">
        <v>345</v>
      </c>
      <c r="M77" s="77"/>
      <c r="N77" s="77"/>
      <c r="O77" s="77"/>
      <c r="P77" s="77"/>
      <c r="Q77" s="77"/>
      <c r="R77" s="77"/>
    </row>
    <row r="78" ht="16.5" customHeight="1" spans="1:18">
      <c r="A78" s="14" t="s">
        <v>146</v>
      </c>
      <c r="B78" s="14" t="s">
        <v>148</v>
      </c>
      <c r="C78" s="14" t="s">
        <v>346</v>
      </c>
      <c r="D78" s="77"/>
      <c r="E78" s="77"/>
      <c r="F78" s="77"/>
      <c r="G78" s="77"/>
      <c r="H78" s="77"/>
      <c r="I78" s="77"/>
      <c r="J78" s="14"/>
      <c r="K78" s="14">
        <v>21</v>
      </c>
      <c r="L78" s="14" t="s">
        <v>347</v>
      </c>
      <c r="M78" s="77"/>
      <c r="N78" s="77"/>
      <c r="O78" s="77"/>
      <c r="P78" s="77"/>
      <c r="Q78" s="77"/>
      <c r="R78" s="77"/>
    </row>
    <row r="79" ht="16.5" customHeight="1" spans="1:18">
      <c r="A79" s="14" t="s">
        <v>146</v>
      </c>
      <c r="B79" s="14" t="s">
        <v>162</v>
      </c>
      <c r="C79" s="14" t="s">
        <v>348</v>
      </c>
      <c r="D79" s="77"/>
      <c r="E79" s="77"/>
      <c r="F79" s="77"/>
      <c r="G79" s="77"/>
      <c r="H79" s="77"/>
      <c r="I79" s="77"/>
      <c r="J79" s="14"/>
      <c r="K79" s="14">
        <v>22</v>
      </c>
      <c r="L79" s="14" t="s">
        <v>349</v>
      </c>
      <c r="M79" s="77"/>
      <c r="N79" s="77"/>
      <c r="O79" s="77"/>
      <c r="P79" s="77"/>
      <c r="Q79" s="77"/>
      <c r="R79" s="77"/>
    </row>
    <row r="80" ht="16.5" customHeight="1" spans="1:18">
      <c r="A80" s="14" t="s">
        <v>350</v>
      </c>
      <c r="B80" s="14" t="s">
        <v>146</v>
      </c>
      <c r="C80" s="76" t="s">
        <v>351</v>
      </c>
      <c r="D80" s="77"/>
      <c r="E80" s="77"/>
      <c r="F80" s="77"/>
      <c r="G80" s="77"/>
      <c r="H80" s="77"/>
      <c r="I80" s="77"/>
      <c r="J80" s="14"/>
      <c r="K80" s="14">
        <v>99</v>
      </c>
      <c r="L80" s="14" t="s">
        <v>352</v>
      </c>
      <c r="M80" s="77"/>
      <c r="N80" s="77"/>
      <c r="O80" s="77"/>
      <c r="P80" s="77"/>
      <c r="Q80" s="77"/>
      <c r="R80" s="77"/>
    </row>
    <row r="81" ht="16.5" customHeight="1" spans="1:18">
      <c r="A81" s="14" t="s">
        <v>146</v>
      </c>
      <c r="B81" s="14" t="s">
        <v>254</v>
      </c>
      <c r="C81" s="14" t="s">
        <v>353</v>
      </c>
      <c r="D81" s="77"/>
      <c r="E81" s="77"/>
      <c r="F81" s="77"/>
      <c r="G81" s="77"/>
      <c r="H81" s="77"/>
      <c r="I81" s="77"/>
      <c r="J81" s="14">
        <v>310</v>
      </c>
      <c r="K81" s="14"/>
      <c r="L81" s="14" t="s">
        <v>354</v>
      </c>
      <c r="M81" s="77"/>
      <c r="N81" s="77"/>
      <c r="O81" s="77"/>
      <c r="P81" s="77"/>
      <c r="Q81" s="77"/>
      <c r="R81" s="77"/>
    </row>
    <row r="82" ht="16.5" customHeight="1" spans="1:18">
      <c r="A82" s="14" t="s">
        <v>146</v>
      </c>
      <c r="B82" s="14" t="s">
        <v>208</v>
      </c>
      <c r="C82" s="14" t="s">
        <v>355</v>
      </c>
      <c r="D82" s="77"/>
      <c r="E82" s="77"/>
      <c r="F82" s="77"/>
      <c r="G82" s="77"/>
      <c r="H82" s="77"/>
      <c r="I82" s="77"/>
      <c r="J82" s="14"/>
      <c r="K82" s="14">
        <v>1</v>
      </c>
      <c r="L82" s="14" t="s">
        <v>262</v>
      </c>
      <c r="M82" s="77"/>
      <c r="N82" s="77"/>
      <c r="O82" s="77"/>
      <c r="P82" s="77"/>
      <c r="Q82" s="77"/>
      <c r="R82" s="77"/>
    </row>
    <row r="83" ht="16.5" customHeight="1" spans="1:18">
      <c r="A83" s="14" t="s">
        <v>146</v>
      </c>
      <c r="B83" s="14" t="s">
        <v>210</v>
      </c>
      <c r="C83" s="14" t="s">
        <v>356</v>
      </c>
      <c r="D83" s="77"/>
      <c r="E83" s="77"/>
      <c r="F83" s="77"/>
      <c r="G83" s="77"/>
      <c r="H83" s="77"/>
      <c r="I83" s="77"/>
      <c r="J83" s="14"/>
      <c r="K83" s="14">
        <v>2</v>
      </c>
      <c r="L83" s="14" t="s">
        <v>333</v>
      </c>
      <c r="M83" s="77"/>
      <c r="N83" s="77"/>
      <c r="O83" s="77"/>
      <c r="P83" s="77"/>
      <c r="Q83" s="77"/>
      <c r="R83" s="77"/>
    </row>
    <row r="84" ht="16.5" customHeight="1" spans="1:18">
      <c r="A84" s="14" t="s">
        <v>146</v>
      </c>
      <c r="B84" s="14" t="s">
        <v>165</v>
      </c>
      <c r="C84" s="14" t="s">
        <v>357</v>
      </c>
      <c r="D84" s="77"/>
      <c r="E84" s="77"/>
      <c r="F84" s="77"/>
      <c r="G84" s="77"/>
      <c r="H84" s="77"/>
      <c r="I84" s="77"/>
      <c r="J84" s="14"/>
      <c r="K84" s="14">
        <v>3</v>
      </c>
      <c r="L84" s="14" t="s">
        <v>335</v>
      </c>
      <c r="M84" s="77"/>
      <c r="N84" s="77"/>
      <c r="O84" s="77"/>
      <c r="P84" s="77"/>
      <c r="Q84" s="77"/>
      <c r="R84" s="77"/>
    </row>
    <row r="85" ht="16.5" customHeight="1" spans="1:18">
      <c r="A85" s="78"/>
      <c r="B85" s="79"/>
      <c r="C85" s="78"/>
      <c r="D85" s="80"/>
      <c r="E85" s="80"/>
      <c r="F85" s="80"/>
      <c r="G85" s="80"/>
      <c r="H85" s="80"/>
      <c r="I85" s="80"/>
      <c r="J85" s="14"/>
      <c r="K85" s="14">
        <v>5</v>
      </c>
      <c r="L85" s="14" t="s">
        <v>264</v>
      </c>
      <c r="M85" s="77"/>
      <c r="N85" s="77"/>
      <c r="O85" s="77"/>
      <c r="P85" s="77"/>
      <c r="Q85" s="77"/>
      <c r="R85" s="77"/>
    </row>
    <row r="86" ht="16.5" customHeight="1" spans="1:18">
      <c r="A86" s="78"/>
      <c r="B86" s="79"/>
      <c r="C86" s="78"/>
      <c r="D86" s="80"/>
      <c r="E86" s="80"/>
      <c r="F86" s="80"/>
      <c r="G86" s="80"/>
      <c r="H86" s="80"/>
      <c r="I86" s="80"/>
      <c r="J86" s="14"/>
      <c r="K86" s="14">
        <v>6</v>
      </c>
      <c r="L86" s="14" t="s">
        <v>272</v>
      </c>
      <c r="M86" s="77"/>
      <c r="N86" s="77"/>
      <c r="O86" s="77"/>
      <c r="P86" s="77"/>
      <c r="Q86" s="77"/>
      <c r="R86" s="77"/>
    </row>
    <row r="87" ht="16.5" customHeight="1" spans="1:18">
      <c r="A87" s="78"/>
      <c r="B87" s="79"/>
      <c r="C87" s="78"/>
      <c r="D87" s="80"/>
      <c r="E87" s="80"/>
      <c r="F87" s="80"/>
      <c r="G87" s="80"/>
      <c r="H87" s="80"/>
      <c r="I87" s="80"/>
      <c r="J87" s="14"/>
      <c r="K87" s="14">
        <v>7</v>
      </c>
      <c r="L87" s="14" t="s">
        <v>339</v>
      </c>
      <c r="M87" s="77"/>
      <c r="N87" s="77"/>
      <c r="O87" s="77"/>
      <c r="P87" s="77"/>
      <c r="Q87" s="77"/>
      <c r="R87" s="77"/>
    </row>
    <row r="88" ht="16.5" customHeight="1" spans="1:18">
      <c r="A88" s="78"/>
      <c r="B88" s="79"/>
      <c r="C88" s="78"/>
      <c r="D88" s="80"/>
      <c r="E88" s="80"/>
      <c r="F88" s="80"/>
      <c r="G88" s="80"/>
      <c r="H88" s="80"/>
      <c r="I88" s="80"/>
      <c r="J88" s="14"/>
      <c r="K88" s="14">
        <v>8</v>
      </c>
      <c r="L88" s="14" t="s">
        <v>341</v>
      </c>
      <c r="M88" s="77"/>
      <c r="N88" s="77"/>
      <c r="O88" s="77"/>
      <c r="P88" s="77"/>
      <c r="Q88" s="77"/>
      <c r="R88" s="77"/>
    </row>
    <row r="89" ht="16.5" customHeight="1" spans="1:18">
      <c r="A89" s="78"/>
      <c r="B89" s="79"/>
      <c r="C89" s="78"/>
      <c r="D89" s="80"/>
      <c r="E89" s="80"/>
      <c r="F89" s="80"/>
      <c r="G89" s="80"/>
      <c r="H89" s="80"/>
      <c r="I89" s="80"/>
      <c r="J89" s="14"/>
      <c r="K89" s="14">
        <v>9</v>
      </c>
      <c r="L89" s="14" t="s">
        <v>358</v>
      </c>
      <c r="M89" s="77"/>
      <c r="N89" s="77"/>
      <c r="O89" s="77"/>
      <c r="P89" s="77"/>
      <c r="Q89" s="77"/>
      <c r="R89" s="77"/>
    </row>
    <row r="90" ht="16.5" customHeight="1" spans="1:18">
      <c r="A90" s="78"/>
      <c r="B90" s="79"/>
      <c r="C90" s="78"/>
      <c r="D90" s="80"/>
      <c r="E90" s="80"/>
      <c r="F90" s="80"/>
      <c r="G90" s="80"/>
      <c r="H90" s="80"/>
      <c r="I90" s="80"/>
      <c r="J90" s="14"/>
      <c r="K90" s="14">
        <v>10</v>
      </c>
      <c r="L90" s="14" t="s">
        <v>359</v>
      </c>
      <c r="M90" s="77"/>
      <c r="N90" s="77"/>
      <c r="O90" s="77"/>
      <c r="P90" s="77"/>
      <c r="Q90" s="77"/>
      <c r="R90" s="77"/>
    </row>
    <row r="91" ht="16.5" customHeight="1" spans="1:18">
      <c r="A91" s="78"/>
      <c r="B91" s="79"/>
      <c r="C91" s="78"/>
      <c r="D91" s="80"/>
      <c r="E91" s="80"/>
      <c r="F91" s="80"/>
      <c r="G91" s="80"/>
      <c r="H91" s="80"/>
      <c r="I91" s="80"/>
      <c r="J91" s="14"/>
      <c r="K91" s="14">
        <v>11</v>
      </c>
      <c r="L91" s="14" t="s">
        <v>360</v>
      </c>
      <c r="M91" s="77"/>
      <c r="N91" s="77"/>
      <c r="O91" s="77"/>
      <c r="P91" s="77"/>
      <c r="Q91" s="77"/>
      <c r="R91" s="77"/>
    </row>
    <row r="92" ht="16.5" customHeight="1" spans="1:18">
      <c r="A92" s="78"/>
      <c r="B92" s="79"/>
      <c r="C92" s="78"/>
      <c r="D92" s="80"/>
      <c r="E92" s="80"/>
      <c r="F92" s="80"/>
      <c r="G92" s="80"/>
      <c r="H92" s="80"/>
      <c r="I92" s="80"/>
      <c r="J92" s="14"/>
      <c r="K92" s="14">
        <v>12</v>
      </c>
      <c r="L92" s="14" t="s">
        <v>361</v>
      </c>
      <c r="M92" s="77"/>
      <c r="N92" s="77"/>
      <c r="O92" s="77"/>
      <c r="P92" s="77"/>
      <c r="Q92" s="77"/>
      <c r="R92" s="77"/>
    </row>
    <row r="93" ht="16.5" customHeight="1" spans="1:18">
      <c r="A93" s="78"/>
      <c r="B93" s="79"/>
      <c r="C93" s="78"/>
      <c r="D93" s="80"/>
      <c r="E93" s="80"/>
      <c r="F93" s="80"/>
      <c r="G93" s="80"/>
      <c r="H93" s="80"/>
      <c r="I93" s="80"/>
      <c r="J93" s="14"/>
      <c r="K93" s="14">
        <v>13</v>
      </c>
      <c r="L93" s="14" t="s">
        <v>266</v>
      </c>
      <c r="M93" s="77"/>
      <c r="N93" s="77"/>
      <c r="O93" s="77"/>
      <c r="P93" s="77"/>
      <c r="Q93" s="77"/>
      <c r="R93" s="77"/>
    </row>
    <row r="94" ht="16.5" customHeight="1" spans="1:18">
      <c r="A94" s="78"/>
      <c r="B94" s="79"/>
      <c r="C94" s="78"/>
      <c r="D94" s="80"/>
      <c r="E94" s="80"/>
      <c r="F94" s="80"/>
      <c r="G94" s="80"/>
      <c r="H94" s="80"/>
      <c r="I94" s="80"/>
      <c r="J94" s="14"/>
      <c r="K94" s="14">
        <v>19</v>
      </c>
      <c r="L94" s="14" t="s">
        <v>345</v>
      </c>
      <c r="M94" s="77"/>
      <c r="N94" s="77"/>
      <c r="O94" s="77"/>
      <c r="P94" s="77"/>
      <c r="Q94" s="77"/>
      <c r="R94" s="77"/>
    </row>
    <row r="95" ht="16.5" customHeight="1" spans="1:18">
      <c r="A95" s="78"/>
      <c r="B95" s="79"/>
      <c r="C95" s="78"/>
      <c r="D95" s="80"/>
      <c r="E95" s="80"/>
      <c r="F95" s="80"/>
      <c r="G95" s="80"/>
      <c r="H95" s="80"/>
      <c r="I95" s="80"/>
      <c r="J95" s="14"/>
      <c r="K95" s="14">
        <v>21</v>
      </c>
      <c r="L95" s="14" t="s">
        <v>347</v>
      </c>
      <c r="M95" s="77"/>
      <c r="N95" s="77"/>
      <c r="O95" s="77"/>
      <c r="P95" s="77"/>
      <c r="Q95" s="77"/>
      <c r="R95" s="77"/>
    </row>
    <row r="96" ht="16.5" customHeight="1" spans="1:18">
      <c r="A96" s="78"/>
      <c r="B96" s="79"/>
      <c r="C96" s="78"/>
      <c r="D96" s="80"/>
      <c r="E96" s="80"/>
      <c r="F96" s="80"/>
      <c r="G96" s="80"/>
      <c r="H96" s="80"/>
      <c r="I96" s="80"/>
      <c r="J96" s="14"/>
      <c r="K96" s="14">
        <v>22</v>
      </c>
      <c r="L96" s="14" t="s">
        <v>349</v>
      </c>
      <c r="M96" s="77"/>
      <c r="N96" s="77"/>
      <c r="O96" s="77"/>
      <c r="P96" s="77"/>
      <c r="Q96" s="77"/>
      <c r="R96" s="77"/>
    </row>
    <row r="97" ht="16.5" customHeight="1" spans="1:18">
      <c r="A97" s="78"/>
      <c r="B97" s="79"/>
      <c r="C97" s="78"/>
      <c r="D97" s="80"/>
      <c r="E97" s="80"/>
      <c r="F97" s="80"/>
      <c r="G97" s="80"/>
      <c r="H97" s="80"/>
      <c r="I97" s="80"/>
      <c r="J97" s="14"/>
      <c r="K97" s="14">
        <v>99</v>
      </c>
      <c r="L97" s="14" t="s">
        <v>274</v>
      </c>
      <c r="M97" s="77"/>
      <c r="N97" s="77"/>
      <c r="O97" s="77"/>
      <c r="P97" s="77"/>
      <c r="Q97" s="77"/>
      <c r="R97" s="77"/>
    </row>
    <row r="98" ht="16.5" customHeight="1" spans="1:18">
      <c r="A98" s="78"/>
      <c r="B98" s="79"/>
      <c r="C98" s="78"/>
      <c r="D98" s="80"/>
      <c r="E98" s="80"/>
      <c r="F98" s="80"/>
      <c r="G98" s="80"/>
      <c r="H98" s="80"/>
      <c r="I98" s="80"/>
      <c r="J98" s="14">
        <v>311</v>
      </c>
      <c r="K98" s="14"/>
      <c r="L98" s="14" t="s">
        <v>362</v>
      </c>
      <c r="M98" s="77"/>
      <c r="N98" s="77"/>
      <c r="O98" s="77"/>
      <c r="P98" s="77"/>
      <c r="Q98" s="77"/>
      <c r="R98" s="77"/>
    </row>
    <row r="99" ht="16.5" customHeight="1" spans="1:18">
      <c r="A99" s="78"/>
      <c r="B99" s="79"/>
      <c r="C99" s="78"/>
      <c r="D99" s="80"/>
      <c r="E99" s="80"/>
      <c r="F99" s="80"/>
      <c r="G99" s="80"/>
      <c r="H99" s="80"/>
      <c r="I99" s="80"/>
      <c r="J99" s="14"/>
      <c r="K99" s="14">
        <v>1</v>
      </c>
      <c r="L99" s="14" t="s">
        <v>363</v>
      </c>
      <c r="M99" s="77"/>
      <c r="N99" s="77"/>
      <c r="O99" s="77"/>
      <c r="P99" s="77"/>
      <c r="Q99" s="77"/>
      <c r="R99" s="77"/>
    </row>
    <row r="100" ht="16.5" customHeight="1" spans="1:18">
      <c r="A100" s="78"/>
      <c r="B100" s="79"/>
      <c r="C100" s="78"/>
      <c r="D100" s="80"/>
      <c r="E100" s="80"/>
      <c r="F100" s="80"/>
      <c r="G100" s="80"/>
      <c r="H100" s="80"/>
      <c r="I100" s="80"/>
      <c r="J100" s="14"/>
      <c r="K100" s="14">
        <v>99</v>
      </c>
      <c r="L100" s="14" t="s">
        <v>298</v>
      </c>
      <c r="M100" s="77"/>
      <c r="N100" s="77"/>
      <c r="O100" s="77"/>
      <c r="P100" s="77"/>
      <c r="Q100" s="77"/>
      <c r="R100" s="77"/>
    </row>
    <row r="101" ht="16.5" customHeight="1" spans="1:18">
      <c r="A101" s="78"/>
      <c r="B101" s="79"/>
      <c r="C101" s="78"/>
      <c r="D101" s="80"/>
      <c r="E101" s="80"/>
      <c r="F101" s="80"/>
      <c r="G101" s="80"/>
      <c r="H101" s="80"/>
      <c r="I101" s="80"/>
      <c r="J101" s="14">
        <v>312</v>
      </c>
      <c r="K101" s="14"/>
      <c r="L101" s="14" t="s">
        <v>294</v>
      </c>
      <c r="M101" s="77">
        <v>540</v>
      </c>
      <c r="N101" s="77"/>
      <c r="O101" s="77">
        <v>540</v>
      </c>
      <c r="P101" s="77"/>
      <c r="Q101" s="77"/>
      <c r="R101" s="77"/>
    </row>
    <row r="102" ht="16.5" customHeight="1" spans="1:18">
      <c r="A102" s="78"/>
      <c r="B102" s="79"/>
      <c r="C102" s="78"/>
      <c r="D102" s="80"/>
      <c r="E102" s="80"/>
      <c r="F102" s="80"/>
      <c r="G102" s="80"/>
      <c r="H102" s="80"/>
      <c r="I102" s="80"/>
      <c r="J102" s="14"/>
      <c r="K102" s="14">
        <v>1</v>
      </c>
      <c r="L102" s="14" t="s">
        <v>363</v>
      </c>
      <c r="M102" s="77"/>
      <c r="N102" s="77"/>
      <c r="O102" s="77"/>
      <c r="P102" s="77"/>
      <c r="Q102" s="77"/>
      <c r="R102" s="77"/>
    </row>
    <row r="103" ht="16.5" customHeight="1" spans="1:18">
      <c r="A103" s="78"/>
      <c r="B103" s="79"/>
      <c r="C103" s="78"/>
      <c r="D103" s="80"/>
      <c r="E103" s="80"/>
      <c r="F103" s="80"/>
      <c r="G103" s="80"/>
      <c r="H103" s="80"/>
      <c r="I103" s="80"/>
      <c r="J103" s="14"/>
      <c r="K103" s="14">
        <v>3</v>
      </c>
      <c r="L103" s="14" t="s">
        <v>364</v>
      </c>
      <c r="M103" s="77"/>
      <c r="N103" s="77"/>
      <c r="O103" s="77"/>
      <c r="P103" s="77"/>
      <c r="Q103" s="77"/>
      <c r="R103" s="77"/>
    </row>
    <row r="104" ht="16.5" customHeight="1" spans="1:18">
      <c r="A104" s="78"/>
      <c r="B104" s="79"/>
      <c r="C104" s="78"/>
      <c r="D104" s="80"/>
      <c r="E104" s="80"/>
      <c r="F104" s="80"/>
      <c r="G104" s="80"/>
      <c r="H104" s="80"/>
      <c r="I104" s="80"/>
      <c r="J104" s="14"/>
      <c r="K104" s="14">
        <v>4</v>
      </c>
      <c r="L104" s="14" t="s">
        <v>295</v>
      </c>
      <c r="M104" s="77"/>
      <c r="N104" s="77"/>
      <c r="O104" s="77"/>
      <c r="P104" s="77"/>
      <c r="Q104" s="77"/>
      <c r="R104" s="77"/>
    </row>
    <row r="105" ht="16.5" customHeight="1" spans="1:18">
      <c r="A105" s="78"/>
      <c r="B105" s="79"/>
      <c r="C105" s="78"/>
      <c r="D105" s="80"/>
      <c r="E105" s="80"/>
      <c r="F105" s="80"/>
      <c r="G105" s="80"/>
      <c r="H105" s="80"/>
      <c r="I105" s="80"/>
      <c r="J105" s="14"/>
      <c r="K105" s="14">
        <v>5</v>
      </c>
      <c r="L105" s="14" t="s">
        <v>296</v>
      </c>
      <c r="M105" s="77"/>
      <c r="N105" s="77"/>
      <c r="O105" s="77"/>
      <c r="P105" s="77"/>
      <c r="Q105" s="77"/>
      <c r="R105" s="77"/>
    </row>
    <row r="106" ht="16.5" customHeight="1" spans="1:18">
      <c r="A106" s="78"/>
      <c r="B106" s="79"/>
      <c r="C106" s="78"/>
      <c r="D106" s="80"/>
      <c r="E106" s="80"/>
      <c r="F106" s="80"/>
      <c r="G106" s="80"/>
      <c r="H106" s="80"/>
      <c r="I106" s="80"/>
      <c r="J106" s="14"/>
      <c r="K106" s="14">
        <v>99</v>
      </c>
      <c r="L106" s="14" t="s">
        <v>298</v>
      </c>
      <c r="M106" s="77">
        <v>540</v>
      </c>
      <c r="N106" s="77"/>
      <c r="O106" s="77">
        <v>540</v>
      </c>
      <c r="P106" s="77"/>
      <c r="Q106" s="77"/>
      <c r="R106" s="77"/>
    </row>
    <row r="107" ht="16.5" customHeight="1" spans="1:18">
      <c r="A107" s="78"/>
      <c r="B107" s="79"/>
      <c r="C107" s="78"/>
      <c r="D107" s="80"/>
      <c r="E107" s="80"/>
      <c r="F107" s="80"/>
      <c r="G107" s="80"/>
      <c r="H107" s="80"/>
      <c r="I107" s="80"/>
      <c r="J107" s="14">
        <v>313</v>
      </c>
      <c r="K107" s="14"/>
      <c r="L107" s="14" t="s">
        <v>314</v>
      </c>
      <c r="M107" s="77"/>
      <c r="N107" s="77"/>
      <c r="O107" s="77"/>
      <c r="P107" s="77"/>
      <c r="Q107" s="77"/>
      <c r="R107" s="77"/>
    </row>
    <row r="108" ht="16.5" customHeight="1" spans="1:18">
      <c r="A108" s="78"/>
      <c r="B108" s="79"/>
      <c r="C108" s="78"/>
      <c r="D108" s="80"/>
      <c r="E108" s="80"/>
      <c r="F108" s="80"/>
      <c r="G108" s="80"/>
      <c r="H108" s="80"/>
      <c r="I108" s="80"/>
      <c r="J108" s="14"/>
      <c r="K108" s="14">
        <v>2</v>
      </c>
      <c r="L108" s="14" t="s">
        <v>316</v>
      </c>
      <c r="M108" s="77"/>
      <c r="N108" s="77"/>
      <c r="O108" s="77"/>
      <c r="P108" s="77"/>
      <c r="Q108" s="77"/>
      <c r="R108" s="77"/>
    </row>
    <row r="109" ht="16.5" customHeight="1" spans="1:18">
      <c r="A109" s="78"/>
      <c r="B109" s="79"/>
      <c r="C109" s="78"/>
      <c r="D109" s="80"/>
      <c r="E109" s="80"/>
      <c r="F109" s="80"/>
      <c r="G109" s="80"/>
      <c r="H109" s="80"/>
      <c r="I109" s="80"/>
      <c r="J109" s="14"/>
      <c r="K109" s="14">
        <v>3</v>
      </c>
      <c r="L109" s="14" t="s">
        <v>317</v>
      </c>
      <c r="M109" s="77"/>
      <c r="N109" s="77"/>
      <c r="O109" s="77"/>
      <c r="P109" s="77"/>
      <c r="Q109" s="77"/>
      <c r="R109" s="77"/>
    </row>
    <row r="110" ht="16.5" customHeight="1" spans="1:18">
      <c r="A110" s="78"/>
      <c r="B110" s="79"/>
      <c r="C110" s="78"/>
      <c r="D110" s="80"/>
      <c r="E110" s="80"/>
      <c r="F110" s="80"/>
      <c r="G110" s="80"/>
      <c r="H110" s="80"/>
      <c r="I110" s="80"/>
      <c r="J110" s="14">
        <v>399</v>
      </c>
      <c r="K110" s="14"/>
      <c r="L110" s="14" t="s">
        <v>351</v>
      </c>
      <c r="M110" s="77"/>
      <c r="N110" s="77"/>
      <c r="O110" s="77"/>
      <c r="P110" s="77"/>
      <c r="Q110" s="77"/>
      <c r="R110" s="77"/>
    </row>
    <row r="111" ht="16.5" customHeight="1" spans="1:18">
      <c r="A111" s="78"/>
      <c r="B111" s="79"/>
      <c r="C111" s="78"/>
      <c r="D111" s="80"/>
      <c r="E111" s="80"/>
      <c r="F111" s="80"/>
      <c r="G111" s="80"/>
      <c r="H111" s="80"/>
      <c r="I111" s="80"/>
      <c r="J111" s="14"/>
      <c r="K111" s="14">
        <v>6</v>
      </c>
      <c r="L111" s="14" t="s">
        <v>353</v>
      </c>
      <c r="M111" s="77"/>
      <c r="N111" s="77"/>
      <c r="O111" s="77"/>
      <c r="P111" s="77"/>
      <c r="Q111" s="77"/>
      <c r="R111" s="77"/>
    </row>
    <row r="112" ht="16.5" customHeight="1" spans="1:18">
      <c r="A112" s="78"/>
      <c r="B112" s="79"/>
      <c r="C112" s="78"/>
      <c r="D112" s="80"/>
      <c r="E112" s="80"/>
      <c r="F112" s="80"/>
      <c r="G112" s="80"/>
      <c r="H112" s="80"/>
      <c r="I112" s="80"/>
      <c r="J112" s="14"/>
      <c r="K112" s="14">
        <v>7</v>
      </c>
      <c r="L112" s="14" t="s">
        <v>355</v>
      </c>
      <c r="M112" s="77"/>
      <c r="N112" s="77"/>
      <c r="O112" s="77"/>
      <c r="P112" s="77"/>
      <c r="Q112" s="77"/>
      <c r="R112" s="77"/>
    </row>
    <row r="113" ht="16.5" customHeight="1" spans="1:18">
      <c r="A113" s="78"/>
      <c r="B113" s="79"/>
      <c r="C113" s="78"/>
      <c r="D113" s="80"/>
      <c r="E113" s="80"/>
      <c r="F113" s="80"/>
      <c r="G113" s="80"/>
      <c r="H113" s="80"/>
      <c r="I113" s="80"/>
      <c r="J113" s="14"/>
      <c r="K113" s="14">
        <v>8</v>
      </c>
      <c r="L113" s="14" t="s">
        <v>356</v>
      </c>
      <c r="M113" s="77"/>
      <c r="N113" s="77"/>
      <c r="O113" s="77"/>
      <c r="P113" s="77"/>
      <c r="Q113" s="77"/>
      <c r="R113" s="77"/>
    </row>
    <row r="114" ht="16.5" customHeight="1" spans="1:18">
      <c r="A114" s="78"/>
      <c r="B114" s="79"/>
      <c r="C114" s="78"/>
      <c r="D114" s="80"/>
      <c r="E114" s="80"/>
      <c r="F114" s="80"/>
      <c r="G114" s="80"/>
      <c r="H114" s="80"/>
      <c r="I114" s="80"/>
      <c r="J114" s="14"/>
      <c r="K114" s="14">
        <v>99</v>
      </c>
      <c r="L114" s="14" t="s">
        <v>357</v>
      </c>
      <c r="M114" s="77"/>
      <c r="N114" s="77"/>
      <c r="O114" s="77"/>
      <c r="P114" s="77"/>
      <c r="Q114" s="77"/>
      <c r="R114" s="77"/>
    </row>
    <row r="115" customHeight="1" spans="1:18">
      <c r="A115" s="81" t="s">
        <v>48</v>
      </c>
      <c r="B115" s="82"/>
      <c r="C115" s="83"/>
      <c r="D115" s="84">
        <v>1568.802783</v>
      </c>
      <c r="E115" s="84">
        <v>968.802783</v>
      </c>
      <c r="F115" s="84">
        <v>600</v>
      </c>
      <c r="G115" s="84"/>
      <c r="H115" s="84"/>
      <c r="I115" s="84"/>
      <c r="J115" s="81" t="s">
        <v>48</v>
      </c>
      <c r="K115" s="82"/>
      <c r="L115" s="83"/>
      <c r="M115" s="84">
        <v>1568.802783</v>
      </c>
      <c r="N115" s="84">
        <v>968.802783</v>
      </c>
      <c r="O115" s="84">
        <v>600</v>
      </c>
      <c r="P115" s="84"/>
      <c r="Q115" s="84"/>
      <c r="R115" s="84"/>
    </row>
  </sheetData>
  <mergeCells count="12">
    <mergeCell ref="A2:R2"/>
    <mergeCell ref="A3:C3"/>
    <mergeCell ref="A4:I4"/>
    <mergeCell ref="J4:R4"/>
    <mergeCell ref="A5:C5"/>
    <mergeCell ref="D5:F5"/>
    <mergeCell ref="G5:I5"/>
    <mergeCell ref="J5:L5"/>
    <mergeCell ref="M5:O5"/>
    <mergeCell ref="P5:R5"/>
    <mergeCell ref="A115:C115"/>
    <mergeCell ref="J115:L115"/>
  </mergeCells>
  <printOptions horizontalCentered="1"/>
  <pageMargins left="0.385416666666667" right="0.385416666666667" top="0.583333333333333" bottom="0.583333333333333" header="0.5" footer="0.5"/>
  <pageSetup paperSize="9" scale="64" fitToHeight="10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1"/>
  <sheetViews>
    <sheetView workbookViewId="0">
      <selection activeCell="B5" sqref="B5"/>
    </sheetView>
  </sheetViews>
  <sheetFormatPr defaultColWidth="10.6666666666667" defaultRowHeight="14.25" customHeight="1" outlineLevelCol="4"/>
  <cols>
    <col min="1" max="1" width="41.8333333333333" style="5" customWidth="1"/>
    <col min="2" max="2" width="28.3333333333333" style="5" customWidth="1"/>
    <col min="3" max="3" width="28.5" style="5" customWidth="1"/>
    <col min="4" max="4" width="33.1666666666667" style="5" customWidth="1"/>
    <col min="5" max="5" width="31.3333333333333" style="5" customWidth="1"/>
    <col min="6" max="16384" width="10.6666666666667" style="2" customWidth="1"/>
  </cols>
  <sheetData>
    <row r="1" ht="39.75" customHeight="1" spans="1:5">
      <c r="A1" s="59" t="s">
        <v>365</v>
      </c>
      <c r="B1" s="59"/>
      <c r="C1" s="59"/>
      <c r="D1" s="59"/>
      <c r="E1" s="59"/>
    </row>
    <row r="2" s="58" customFormat="1" ht="28.5" customHeight="1" spans="1:5">
      <c r="A2" s="60" t="s">
        <v>1</v>
      </c>
      <c r="B2" s="60"/>
      <c r="C2" s="60"/>
      <c r="D2" s="60"/>
      <c r="E2" s="61" t="s">
        <v>50</v>
      </c>
    </row>
    <row r="3" ht="30" customHeight="1" spans="1:5">
      <c r="A3" s="54" t="s">
        <v>366</v>
      </c>
      <c r="B3" s="54" t="s">
        <v>367</v>
      </c>
      <c r="C3" s="54" t="s">
        <v>368</v>
      </c>
      <c r="D3" s="62" t="s">
        <v>369</v>
      </c>
      <c r="E3" s="63"/>
    </row>
    <row r="4" ht="30" customHeight="1" spans="1:5">
      <c r="A4" s="64"/>
      <c r="B4" s="64"/>
      <c r="C4" s="64"/>
      <c r="D4" s="48" t="s">
        <v>370</v>
      </c>
      <c r="E4" s="48" t="s">
        <v>371</v>
      </c>
    </row>
    <row r="5" ht="30" customHeight="1" spans="1:5">
      <c r="A5" s="65" t="s">
        <v>77</v>
      </c>
      <c r="B5" s="66">
        <v>3.16</v>
      </c>
      <c r="C5" s="66">
        <v>44</v>
      </c>
      <c r="D5" s="66">
        <f>3.16-44</f>
        <v>-40.84</v>
      </c>
      <c r="E5" s="67">
        <f>D5/C5</f>
        <v>-0.928181818181818</v>
      </c>
    </row>
    <row r="6" ht="30" customHeight="1" spans="1:5">
      <c r="A6" s="68" t="s">
        <v>372</v>
      </c>
      <c r="B6" s="66"/>
      <c r="C6" s="68"/>
      <c r="D6" s="68"/>
      <c r="E6" s="67"/>
    </row>
    <row r="7" ht="30" customHeight="1" spans="1:5">
      <c r="A7" s="68" t="s">
        <v>373</v>
      </c>
      <c r="B7" s="66">
        <v>0</v>
      </c>
      <c r="C7" s="68">
        <v>35</v>
      </c>
      <c r="D7" s="68">
        <f>B7-C7</f>
        <v>-35</v>
      </c>
      <c r="E7" s="67">
        <f>D7/C7</f>
        <v>-1</v>
      </c>
    </row>
    <row r="8" ht="30" customHeight="1" spans="1:5">
      <c r="A8" s="68" t="s">
        <v>374</v>
      </c>
      <c r="B8" s="66">
        <v>3.16</v>
      </c>
      <c r="C8" s="68">
        <v>9</v>
      </c>
      <c r="D8" s="68">
        <f>B8-C8</f>
        <v>-5.84</v>
      </c>
      <c r="E8" s="67">
        <f>D8/C8</f>
        <v>-0.648888888888889</v>
      </c>
    </row>
    <row r="9" ht="30" customHeight="1" spans="1:5">
      <c r="A9" s="68" t="s">
        <v>375</v>
      </c>
      <c r="B9" s="66"/>
      <c r="C9" s="68"/>
      <c r="D9" s="68"/>
      <c r="E9" s="67"/>
    </row>
    <row r="10" ht="30" customHeight="1" spans="1:5">
      <c r="A10" s="68" t="s">
        <v>376</v>
      </c>
      <c r="B10" s="66">
        <v>3.16</v>
      </c>
      <c r="C10" s="68">
        <v>9</v>
      </c>
      <c r="D10" s="68">
        <f>B10-C10</f>
        <v>-5.84</v>
      </c>
      <c r="E10" s="67">
        <f>D10/C10</f>
        <v>-0.648888888888889</v>
      </c>
    </row>
    <row r="11" ht="132" customHeight="1" spans="1:5">
      <c r="A11" s="69" t="s">
        <v>377</v>
      </c>
      <c r="B11" s="69"/>
      <c r="C11" s="69"/>
      <c r="D11" s="69"/>
      <c r="E11" s="69"/>
    </row>
  </sheetData>
  <mergeCells count="6">
    <mergeCell ref="A1:E1"/>
    <mergeCell ref="D3:E3"/>
    <mergeCell ref="A11:E11"/>
    <mergeCell ref="A3:A4"/>
    <mergeCell ref="B3:B4"/>
    <mergeCell ref="C3:C4"/>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15"/>
  <sheetViews>
    <sheetView workbookViewId="0">
      <selection activeCell="A2" sqref="A2:H2"/>
    </sheetView>
  </sheetViews>
  <sheetFormatPr defaultColWidth="10.6666666666667" defaultRowHeight="12" customHeight="1" outlineLevelCol="7"/>
  <cols>
    <col min="1" max="1" width="29.6666666666667" style="47" customWidth="1"/>
    <col min="2" max="2" width="37.5" style="47" customWidth="1"/>
    <col min="3" max="5" width="24" style="47" customWidth="1"/>
    <col min="6" max="6" width="25.6666666666667" style="47" customWidth="1"/>
    <col min="7" max="7" width="19.1666666666667" style="47" customWidth="1"/>
    <col min="8" max="8" width="20.5" style="47" customWidth="1"/>
    <col min="9" max="16384" width="10.6666666666667" style="52" customWidth="1"/>
  </cols>
  <sheetData>
    <row r="1" customHeight="1" spans="8:8">
      <c r="H1" s="44"/>
    </row>
    <row r="2" ht="25.5" customHeight="1" spans="1:8">
      <c r="A2" s="53" t="s">
        <v>378</v>
      </c>
      <c r="B2" s="53"/>
      <c r="C2" s="53"/>
      <c r="D2" s="53"/>
      <c r="E2" s="53"/>
      <c r="F2" s="53"/>
      <c r="G2" s="53"/>
      <c r="H2" s="53"/>
    </row>
    <row r="3" ht="13.5" customHeight="1" spans="1:1">
      <c r="A3" s="4" t="s">
        <v>1</v>
      </c>
    </row>
    <row r="4" ht="44.25" customHeight="1" spans="1:8">
      <c r="A4" s="48" t="s">
        <v>379</v>
      </c>
      <c r="B4" s="48" t="s">
        <v>380</v>
      </c>
      <c r="C4" s="48" t="s">
        <v>381</v>
      </c>
      <c r="D4" s="48" t="s">
        <v>382</v>
      </c>
      <c r="E4" s="48" t="s">
        <v>383</v>
      </c>
      <c r="F4" s="48" t="s">
        <v>384</v>
      </c>
      <c r="G4" s="48" t="s">
        <v>385</v>
      </c>
      <c r="H4" s="48" t="s">
        <v>386</v>
      </c>
    </row>
    <row r="5" ht="25" customHeight="1" spans="1:8">
      <c r="A5" s="48">
        <v>1</v>
      </c>
      <c r="B5" s="48">
        <v>2</v>
      </c>
      <c r="C5" s="48">
        <v>3</v>
      </c>
      <c r="D5" s="48">
        <v>4</v>
      </c>
      <c r="E5" s="48">
        <v>5</v>
      </c>
      <c r="F5" s="48">
        <v>6</v>
      </c>
      <c r="G5" s="48">
        <v>7</v>
      </c>
      <c r="H5" s="48">
        <v>8</v>
      </c>
    </row>
    <row r="6" ht="25" customHeight="1" spans="1:8">
      <c r="A6" s="54" t="s">
        <v>202</v>
      </c>
      <c r="B6" s="54"/>
      <c r="C6" s="48"/>
      <c r="D6" s="48"/>
      <c r="E6" s="48"/>
      <c r="F6" s="48"/>
      <c r="G6" s="48"/>
      <c r="H6" s="48"/>
    </row>
    <row r="7" ht="44" customHeight="1" spans="1:8">
      <c r="A7" s="55" t="s">
        <v>387</v>
      </c>
      <c r="B7" s="55" t="s">
        <v>388</v>
      </c>
      <c r="C7" s="51" t="s">
        <v>389</v>
      </c>
      <c r="D7" s="51" t="s">
        <v>390</v>
      </c>
      <c r="E7" s="50" t="s">
        <v>391</v>
      </c>
      <c r="F7" s="50" t="s">
        <v>392</v>
      </c>
      <c r="G7" s="50" t="s">
        <v>393</v>
      </c>
      <c r="H7" s="50" t="s">
        <v>394</v>
      </c>
    </row>
    <row r="8" ht="44" customHeight="1" spans="1:8">
      <c r="A8" s="56"/>
      <c r="B8" s="56"/>
      <c r="C8" s="51" t="s">
        <v>389</v>
      </c>
      <c r="D8" s="51" t="s">
        <v>390</v>
      </c>
      <c r="E8" s="50" t="s">
        <v>395</v>
      </c>
      <c r="F8" s="50" t="s">
        <v>396</v>
      </c>
      <c r="G8" s="50" t="s">
        <v>397</v>
      </c>
      <c r="H8" s="50" t="s">
        <v>398</v>
      </c>
    </row>
    <row r="9" ht="44" customHeight="1" spans="1:8">
      <c r="A9" s="56"/>
      <c r="B9" s="56"/>
      <c r="C9" s="51" t="s">
        <v>389</v>
      </c>
      <c r="D9" s="51" t="s">
        <v>390</v>
      </c>
      <c r="E9" s="50" t="s">
        <v>399</v>
      </c>
      <c r="F9" s="50" t="s">
        <v>400</v>
      </c>
      <c r="G9" s="50" t="s">
        <v>401</v>
      </c>
      <c r="H9" s="50" t="s">
        <v>402</v>
      </c>
    </row>
    <row r="10" ht="44" customHeight="1" spans="1:8">
      <c r="A10" s="56"/>
      <c r="B10" s="56"/>
      <c r="C10" s="51" t="s">
        <v>403</v>
      </c>
      <c r="D10" s="51" t="s">
        <v>404</v>
      </c>
      <c r="E10" s="50" t="s">
        <v>405</v>
      </c>
      <c r="F10" s="50" t="s">
        <v>406</v>
      </c>
      <c r="G10" s="50" t="s">
        <v>407</v>
      </c>
      <c r="H10" s="50" t="s">
        <v>408</v>
      </c>
    </row>
    <row r="11" ht="119" customHeight="1" spans="1:8">
      <c r="A11" s="57"/>
      <c r="B11" s="57"/>
      <c r="C11" s="51" t="s">
        <v>409</v>
      </c>
      <c r="D11" s="51" t="s">
        <v>410</v>
      </c>
      <c r="E11" s="50" t="s">
        <v>411</v>
      </c>
      <c r="F11" s="50" t="s">
        <v>412</v>
      </c>
      <c r="G11" s="50" t="s">
        <v>413</v>
      </c>
      <c r="H11" s="50" t="s">
        <v>414</v>
      </c>
    </row>
    <row r="12" ht="44" customHeight="1" spans="1:8">
      <c r="A12" s="55" t="s">
        <v>415</v>
      </c>
      <c r="B12" s="55" t="s">
        <v>416</v>
      </c>
      <c r="C12" s="51" t="s">
        <v>389</v>
      </c>
      <c r="D12" s="51" t="s">
        <v>417</v>
      </c>
      <c r="E12" s="50" t="s">
        <v>418</v>
      </c>
      <c r="F12" s="50" t="s">
        <v>419</v>
      </c>
      <c r="G12" s="50" t="s">
        <v>420</v>
      </c>
      <c r="H12" s="50" t="s">
        <v>421</v>
      </c>
    </row>
    <row r="13" ht="44" customHeight="1" spans="1:8">
      <c r="A13" s="56"/>
      <c r="B13" s="56"/>
      <c r="C13" s="51" t="s">
        <v>389</v>
      </c>
      <c r="D13" s="51" t="s">
        <v>417</v>
      </c>
      <c r="E13" s="50" t="s">
        <v>422</v>
      </c>
      <c r="F13" s="50" t="s">
        <v>423</v>
      </c>
      <c r="G13" s="50" t="s">
        <v>420</v>
      </c>
      <c r="H13" s="50" t="s">
        <v>421</v>
      </c>
    </row>
    <row r="14" ht="44" customHeight="1" spans="1:8">
      <c r="A14" s="56"/>
      <c r="B14" s="56"/>
      <c r="C14" s="51" t="s">
        <v>403</v>
      </c>
      <c r="D14" s="51" t="s">
        <v>424</v>
      </c>
      <c r="E14" s="50" t="s">
        <v>425</v>
      </c>
      <c r="F14" s="50" t="s">
        <v>426</v>
      </c>
      <c r="G14" s="50" t="s">
        <v>427</v>
      </c>
      <c r="H14" s="50" t="s">
        <v>428</v>
      </c>
    </row>
    <row r="15" ht="44" customHeight="1" spans="1:8">
      <c r="A15" s="57"/>
      <c r="B15" s="57"/>
      <c r="C15" s="51" t="s">
        <v>409</v>
      </c>
      <c r="D15" s="51" t="s">
        <v>429</v>
      </c>
      <c r="E15" s="50" t="s">
        <v>430</v>
      </c>
      <c r="F15" s="50" t="s">
        <v>431</v>
      </c>
      <c r="G15" s="50" t="s">
        <v>432</v>
      </c>
      <c r="H15" s="50" t="s">
        <v>433</v>
      </c>
    </row>
  </sheetData>
  <mergeCells count="5">
    <mergeCell ref="A2:H2"/>
    <mergeCell ref="A7:A11"/>
    <mergeCell ref="A12:A15"/>
    <mergeCell ref="B7:B11"/>
    <mergeCell ref="B12:B15"/>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6"/>
  <sheetViews>
    <sheetView workbookViewId="0">
      <selection activeCell="A2" sqref="A2:H2"/>
    </sheetView>
  </sheetViews>
  <sheetFormatPr defaultColWidth="10.6666666666667" defaultRowHeight="12" customHeight="1" outlineLevelRow="5" outlineLevelCol="7"/>
  <cols>
    <col min="1" max="2" width="33.8333333333333" style="47" customWidth="1"/>
    <col min="3" max="5" width="27.5" style="47" customWidth="1"/>
    <col min="6" max="6" width="29.3333333333333" style="47" customWidth="1"/>
    <col min="7" max="7" width="22" style="47" customWidth="1"/>
    <col min="8" max="8" width="23.5" style="47" customWidth="1"/>
    <col min="9" max="16384" width="10.6666666666667" style="2" customWidth="1"/>
  </cols>
  <sheetData>
    <row r="1" customHeight="1" spans="8:8">
      <c r="H1" s="44"/>
    </row>
    <row r="2" ht="25.5" customHeight="1" spans="1:8">
      <c r="A2" s="3" t="s">
        <v>434</v>
      </c>
      <c r="B2" s="3"/>
      <c r="C2" s="3"/>
      <c r="D2" s="3"/>
      <c r="E2" s="3"/>
      <c r="F2" s="3"/>
      <c r="G2" s="3"/>
      <c r="H2" s="3"/>
    </row>
    <row r="3" ht="14.25" customHeight="1" spans="1:1">
      <c r="A3" s="4" t="s">
        <v>1</v>
      </c>
    </row>
    <row r="4" ht="44.25" customHeight="1" spans="1:8">
      <c r="A4" s="48" t="s">
        <v>379</v>
      </c>
      <c r="B4" s="48" t="s">
        <v>380</v>
      </c>
      <c r="C4" s="48" t="s">
        <v>381</v>
      </c>
      <c r="D4" s="48" t="s">
        <v>382</v>
      </c>
      <c r="E4" s="48" t="s">
        <v>383</v>
      </c>
      <c r="F4" s="48" t="s">
        <v>384</v>
      </c>
      <c r="G4" s="48" t="s">
        <v>385</v>
      </c>
      <c r="H4" s="48" t="s">
        <v>386</v>
      </c>
    </row>
    <row r="5" ht="15.75" customHeight="1" spans="1:8">
      <c r="A5" s="49">
        <v>1</v>
      </c>
      <c r="B5" s="49">
        <v>2</v>
      </c>
      <c r="C5" s="49">
        <v>3</v>
      </c>
      <c r="D5" s="49">
        <v>4</v>
      </c>
      <c r="E5" s="49">
        <v>5</v>
      </c>
      <c r="F5" s="49">
        <v>6</v>
      </c>
      <c r="G5" s="49">
        <v>7</v>
      </c>
      <c r="H5" s="49">
        <v>8</v>
      </c>
    </row>
    <row r="6" customHeight="1" spans="1:1">
      <c r="A6" s="47" t="s">
        <v>435</v>
      </c>
    </row>
  </sheetData>
  <mergeCells count="1">
    <mergeCell ref="A2:H2"/>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8"/>
  <sheetViews>
    <sheetView workbookViewId="0">
      <selection activeCell="D33" sqref="D33"/>
    </sheetView>
  </sheetViews>
  <sheetFormatPr defaultColWidth="10.6666666666667" defaultRowHeight="12" customHeight="1" outlineLevelRow="7" outlineLevelCol="7"/>
  <cols>
    <col min="1" max="2" width="33.8333333333333" style="47" customWidth="1"/>
    <col min="3" max="5" width="27.5" style="47" customWidth="1"/>
    <col min="6" max="6" width="29.3333333333333" style="47" customWidth="1"/>
    <col min="7" max="7" width="22" style="47" customWidth="1"/>
    <col min="8" max="8" width="23.5" style="47" customWidth="1"/>
    <col min="9" max="16384" width="10.6666666666667" style="2" customWidth="1"/>
  </cols>
  <sheetData>
    <row r="1" customHeight="1" spans="8:8">
      <c r="H1" s="44"/>
    </row>
    <row r="2" ht="25.5" customHeight="1" spans="1:8">
      <c r="A2" s="3" t="s">
        <v>436</v>
      </c>
      <c r="B2" s="3"/>
      <c r="C2" s="3"/>
      <c r="D2" s="3"/>
      <c r="E2" s="3"/>
      <c r="F2" s="3"/>
      <c r="G2" s="3"/>
      <c r="H2" s="3"/>
    </row>
    <row r="3" ht="14.25" customHeight="1" spans="1:1">
      <c r="A3" s="4" t="s">
        <v>1</v>
      </c>
    </row>
    <row r="4" ht="44.25" customHeight="1" spans="1:8">
      <c r="A4" s="48" t="s">
        <v>379</v>
      </c>
      <c r="B4" s="48" t="s">
        <v>380</v>
      </c>
      <c r="C4" s="48" t="s">
        <v>381</v>
      </c>
      <c r="D4" s="48" t="s">
        <v>382</v>
      </c>
      <c r="E4" s="48" t="s">
        <v>383</v>
      </c>
      <c r="F4" s="48" t="s">
        <v>384</v>
      </c>
      <c r="G4" s="48" t="s">
        <v>385</v>
      </c>
      <c r="H4" s="48" t="s">
        <v>386</v>
      </c>
    </row>
    <row r="5" ht="21" customHeight="1" spans="1:8">
      <c r="A5" s="49">
        <v>1</v>
      </c>
      <c r="B5" s="49">
        <v>2</v>
      </c>
      <c r="C5" s="49">
        <v>3</v>
      </c>
      <c r="D5" s="49">
        <v>4</v>
      </c>
      <c r="E5" s="49">
        <v>5</v>
      </c>
      <c r="F5" s="49">
        <v>6</v>
      </c>
      <c r="G5" s="49">
        <v>7</v>
      </c>
      <c r="H5" s="49">
        <v>8</v>
      </c>
    </row>
    <row r="6" ht="22.5" customHeight="1" spans="1:8">
      <c r="A6" s="50" t="s">
        <v>146</v>
      </c>
      <c r="B6" s="50"/>
      <c r="C6" s="50"/>
      <c r="D6" s="50"/>
      <c r="E6" s="48"/>
      <c r="F6" s="48"/>
      <c r="G6" s="48"/>
      <c r="H6" s="48"/>
    </row>
    <row r="7" ht="24" customHeight="1" spans="1:8">
      <c r="A7" s="51" t="s">
        <v>146</v>
      </c>
      <c r="B7" s="51" t="s">
        <v>146</v>
      </c>
      <c r="C7" s="51" t="s">
        <v>146</v>
      </c>
      <c r="D7" s="51" t="s">
        <v>146</v>
      </c>
      <c r="E7" s="48" t="s">
        <v>146</v>
      </c>
      <c r="F7" s="48" t="s">
        <v>146</v>
      </c>
      <c r="G7" s="48" t="s">
        <v>146</v>
      </c>
      <c r="H7" s="48" t="s">
        <v>146</v>
      </c>
    </row>
    <row r="8" customHeight="1" spans="1:1">
      <c r="A8" s="47" t="s">
        <v>437</v>
      </c>
    </row>
  </sheetData>
  <mergeCells count="1">
    <mergeCell ref="A2:H2"/>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11"/>
  <sheetViews>
    <sheetView tabSelected="1" workbookViewId="0">
      <selection activeCell="L27" sqref="L27"/>
    </sheetView>
  </sheetViews>
  <sheetFormatPr defaultColWidth="10.6666666666667" defaultRowHeight="14.25" customHeight="1"/>
  <cols>
    <col min="1" max="1" width="23.5" style="1" customWidth="1"/>
    <col min="2" max="2" width="12" style="1" customWidth="1"/>
    <col min="3" max="3" width="7" style="1" customWidth="1"/>
    <col min="4" max="4" width="7.83333333333333" style="1" customWidth="1"/>
    <col min="5" max="6" width="12" style="1" customWidth="1"/>
    <col min="7" max="7" width="13.6666666666667" style="1" customWidth="1"/>
    <col min="8" max="8" width="14" style="1" customWidth="1"/>
    <col min="9" max="13" width="11.6666666666667" style="1" customWidth="1"/>
    <col min="14" max="15" width="14.1666666666667" style="1" customWidth="1"/>
    <col min="16" max="16" width="11.6666666666667" style="1" customWidth="1"/>
    <col min="17" max="19" width="10.6666666666667" style="2" customWidth="1"/>
    <col min="20" max="20" width="11.6666666666667" style="1" customWidth="1"/>
    <col min="21" max="21" width="10.6666666666667" style="2" customWidth="1"/>
    <col min="22" max="22" width="11.6666666666667" style="1" customWidth="1"/>
    <col min="23" max="24" width="10.6666666666667" style="1" customWidth="1"/>
    <col min="25" max="25" width="14.8333333333333" style="1" customWidth="1"/>
    <col min="26" max="26" width="12.1666666666667" style="1" customWidth="1"/>
    <col min="27" max="16384" width="10.6666666666667" style="2" customWidth="1"/>
  </cols>
  <sheetData>
    <row r="1" ht="13.5" customHeight="1" spans="17:26">
      <c r="Q1" s="1"/>
      <c r="R1" s="1"/>
      <c r="S1" s="1"/>
      <c r="U1" s="1"/>
      <c r="Z1" s="44"/>
    </row>
    <row r="2" ht="27.75" customHeight="1" spans="1:26">
      <c r="A2" s="3" t="s">
        <v>438</v>
      </c>
      <c r="B2" s="3"/>
      <c r="C2" s="3"/>
      <c r="D2" s="3"/>
      <c r="E2" s="3"/>
      <c r="F2" s="3"/>
      <c r="G2" s="3"/>
      <c r="H2" s="3"/>
      <c r="I2" s="3"/>
      <c r="J2" s="3"/>
      <c r="K2" s="3"/>
      <c r="L2" s="3"/>
      <c r="M2" s="3"/>
      <c r="N2" s="3"/>
      <c r="O2" s="3"/>
      <c r="P2" s="3"/>
      <c r="Q2" s="3"/>
      <c r="R2" s="3"/>
      <c r="S2" s="3"/>
      <c r="T2" s="3"/>
      <c r="U2" s="3"/>
      <c r="V2" s="3"/>
      <c r="W2" s="3"/>
      <c r="X2" s="3"/>
      <c r="Y2" s="3"/>
      <c r="Z2" s="3"/>
    </row>
    <row r="3" ht="15" customHeight="1" spans="1:26">
      <c r="A3" s="4" t="s">
        <v>1</v>
      </c>
      <c r="B3" s="5"/>
      <c r="C3" s="5"/>
      <c r="D3" s="5"/>
      <c r="E3" s="5"/>
      <c r="F3" s="5"/>
      <c r="G3" s="5"/>
      <c r="H3" s="5"/>
      <c r="I3" s="5"/>
      <c r="J3" s="5"/>
      <c r="K3" s="5"/>
      <c r="L3" s="5"/>
      <c r="M3" s="5"/>
      <c r="N3" s="5"/>
      <c r="O3" s="5"/>
      <c r="P3" s="5"/>
      <c r="Q3" s="5"/>
      <c r="R3" s="5"/>
      <c r="S3" s="5"/>
      <c r="T3" s="5"/>
      <c r="U3" s="5"/>
      <c r="V3" s="5"/>
      <c r="Z3" s="45" t="s">
        <v>50</v>
      </c>
    </row>
    <row r="4" ht="15.75" customHeight="1" spans="1:26">
      <c r="A4" s="6" t="s">
        <v>439</v>
      </c>
      <c r="B4" s="6" t="s">
        <v>440</v>
      </c>
      <c r="C4" s="6" t="s">
        <v>441</v>
      </c>
      <c r="D4" s="6" t="s">
        <v>442</v>
      </c>
      <c r="E4" s="6" t="s">
        <v>443</v>
      </c>
      <c r="F4" s="6" t="s">
        <v>444</v>
      </c>
      <c r="G4" s="6" t="s">
        <v>445</v>
      </c>
      <c r="H4" s="7" t="s">
        <v>182</v>
      </c>
      <c r="I4" s="17"/>
      <c r="J4" s="17"/>
      <c r="K4" s="17"/>
      <c r="L4" s="17"/>
      <c r="M4" s="17"/>
      <c r="N4" s="17"/>
      <c r="O4" s="17"/>
      <c r="P4" s="17"/>
      <c r="Q4" s="17"/>
      <c r="R4" s="17"/>
      <c r="S4" s="17"/>
      <c r="T4" s="17"/>
      <c r="U4" s="17"/>
      <c r="V4" s="17"/>
      <c r="W4" s="17"/>
      <c r="X4" s="17"/>
      <c r="Y4" s="17"/>
      <c r="Z4" s="28"/>
    </row>
    <row r="5" ht="15.75" customHeight="1" spans="1:26">
      <c r="A5" s="8"/>
      <c r="B5" s="8"/>
      <c r="C5" s="8"/>
      <c r="D5" s="8"/>
      <c r="E5" s="8"/>
      <c r="F5" s="8"/>
      <c r="G5" s="8"/>
      <c r="H5" s="9" t="s">
        <v>77</v>
      </c>
      <c r="I5" s="7" t="s">
        <v>184</v>
      </c>
      <c r="J5" s="17"/>
      <c r="K5" s="17"/>
      <c r="L5" s="17"/>
      <c r="M5" s="17"/>
      <c r="N5" s="17"/>
      <c r="O5" s="17"/>
      <c r="P5" s="17"/>
      <c r="Q5" s="17"/>
      <c r="R5" s="17"/>
      <c r="S5" s="17"/>
      <c r="T5" s="17"/>
      <c r="U5" s="17"/>
      <c r="V5" s="28"/>
      <c r="W5" s="29" t="s">
        <v>185</v>
      </c>
      <c r="X5" s="29"/>
      <c r="Y5" s="29"/>
      <c r="Z5" s="46"/>
    </row>
    <row r="6" ht="17.25" customHeight="1" spans="1:26">
      <c r="A6" s="8"/>
      <c r="B6" s="8"/>
      <c r="C6" s="8"/>
      <c r="D6" s="8"/>
      <c r="E6" s="8"/>
      <c r="F6" s="8"/>
      <c r="G6" s="8"/>
      <c r="H6" s="10"/>
      <c r="I6" s="18" t="s">
        <v>186</v>
      </c>
      <c r="J6" s="19"/>
      <c r="K6" s="19"/>
      <c r="L6" s="19"/>
      <c r="M6" s="19"/>
      <c r="N6" s="19"/>
      <c r="O6" s="19"/>
      <c r="P6" s="20"/>
      <c r="Q6" s="30" t="s">
        <v>446</v>
      </c>
      <c r="R6" s="30" t="s">
        <v>188</v>
      </c>
      <c r="S6" s="30" t="s">
        <v>189</v>
      </c>
      <c r="T6" s="31" t="s">
        <v>190</v>
      </c>
      <c r="U6" s="32" t="s">
        <v>447</v>
      </c>
      <c r="V6" s="33" t="s">
        <v>191</v>
      </c>
      <c r="W6" s="34"/>
      <c r="X6" s="34"/>
      <c r="Y6" s="34"/>
      <c r="Z6" s="23"/>
    </row>
    <row r="7" ht="57.75" customHeight="1" spans="1:26">
      <c r="A7" s="11"/>
      <c r="B7" s="11"/>
      <c r="C7" s="11"/>
      <c r="D7" s="11"/>
      <c r="E7" s="11"/>
      <c r="F7" s="11"/>
      <c r="G7" s="11"/>
      <c r="H7" s="12"/>
      <c r="I7" s="11" t="s">
        <v>83</v>
      </c>
      <c r="J7" s="21" t="s">
        <v>192</v>
      </c>
      <c r="K7" s="21" t="s">
        <v>193</v>
      </c>
      <c r="L7" s="21" t="s">
        <v>194</v>
      </c>
      <c r="M7" s="21" t="s">
        <v>195</v>
      </c>
      <c r="N7" s="21" t="s">
        <v>196</v>
      </c>
      <c r="O7" s="21" t="s">
        <v>197</v>
      </c>
      <c r="P7" s="21" t="s">
        <v>198</v>
      </c>
      <c r="Q7" s="20"/>
      <c r="R7" s="20"/>
      <c r="S7" s="20"/>
      <c r="T7" s="35"/>
      <c r="U7" s="36"/>
      <c r="V7" s="37"/>
      <c r="W7" s="21" t="s">
        <v>83</v>
      </c>
      <c r="X7" s="21" t="s">
        <v>199</v>
      </c>
      <c r="Y7" s="21" t="s">
        <v>200</v>
      </c>
      <c r="Z7" s="21" t="s">
        <v>201</v>
      </c>
    </row>
    <row r="8" ht="15" customHeight="1" spans="1:26">
      <c r="A8" s="13">
        <v>1</v>
      </c>
      <c r="B8" s="13">
        <v>2</v>
      </c>
      <c r="C8" s="13">
        <v>3</v>
      </c>
      <c r="D8" s="13">
        <v>4</v>
      </c>
      <c r="E8" s="13">
        <v>5</v>
      </c>
      <c r="F8" s="13">
        <v>6</v>
      </c>
      <c r="G8" s="13">
        <v>7</v>
      </c>
      <c r="H8" s="13">
        <v>8</v>
      </c>
      <c r="I8" s="22">
        <v>9</v>
      </c>
      <c r="J8" s="23">
        <v>10</v>
      </c>
      <c r="K8" s="23">
        <v>11</v>
      </c>
      <c r="L8" s="23">
        <v>12</v>
      </c>
      <c r="M8" s="23">
        <v>13</v>
      </c>
      <c r="N8" s="23">
        <v>14</v>
      </c>
      <c r="O8" s="23">
        <v>15</v>
      </c>
      <c r="P8" s="23">
        <v>16</v>
      </c>
      <c r="Q8" s="23">
        <v>17</v>
      </c>
      <c r="R8" s="23">
        <v>18</v>
      </c>
      <c r="S8" s="23">
        <v>19</v>
      </c>
      <c r="T8" s="38">
        <v>20</v>
      </c>
      <c r="U8" s="39">
        <v>21</v>
      </c>
      <c r="V8" s="40">
        <v>22</v>
      </c>
      <c r="W8" s="41">
        <v>23</v>
      </c>
      <c r="X8" s="41">
        <v>24</v>
      </c>
      <c r="Y8" s="41">
        <v>25</v>
      </c>
      <c r="Z8" s="41">
        <v>26</v>
      </c>
    </row>
    <row r="9" customHeight="1" spans="1:26">
      <c r="A9" s="14"/>
      <c r="B9" s="14"/>
      <c r="C9" s="14"/>
      <c r="D9" s="14"/>
      <c r="E9" s="14"/>
      <c r="F9" s="14"/>
      <c r="G9" s="14"/>
      <c r="H9" s="15"/>
      <c r="I9" s="24"/>
      <c r="J9" s="25"/>
      <c r="K9" s="25"/>
      <c r="L9" s="25"/>
      <c r="M9" s="25"/>
      <c r="N9" s="25"/>
      <c r="O9" s="25"/>
      <c r="P9" s="25"/>
      <c r="Q9" s="25"/>
      <c r="R9" s="25"/>
      <c r="S9" s="27"/>
      <c r="T9" s="42"/>
      <c r="U9" s="43"/>
      <c r="V9" s="42"/>
      <c r="W9" s="25"/>
      <c r="X9" s="25"/>
      <c r="Y9" s="25"/>
      <c r="Z9" s="25"/>
    </row>
    <row r="10" customHeight="1" spans="1:26">
      <c r="A10" s="14"/>
      <c r="B10" s="14"/>
      <c r="C10" s="14"/>
      <c r="D10" s="14"/>
      <c r="E10" s="14"/>
      <c r="F10" s="14"/>
      <c r="G10" s="14"/>
      <c r="H10" s="16"/>
      <c r="I10" s="26"/>
      <c r="J10" s="27"/>
      <c r="K10" s="27"/>
      <c r="L10" s="27"/>
      <c r="M10" s="27"/>
      <c r="N10" s="27"/>
      <c r="O10" s="27"/>
      <c r="P10" s="27"/>
      <c r="Q10" s="27"/>
      <c r="R10" s="27"/>
      <c r="S10" s="27"/>
      <c r="T10" s="42"/>
      <c r="U10" s="43"/>
      <c r="V10" s="42"/>
      <c r="W10" s="27"/>
      <c r="X10" s="27"/>
      <c r="Y10" s="27"/>
      <c r="Z10" s="27"/>
    </row>
    <row r="11" customHeight="1" spans="1:1">
      <c r="A11" s="1" t="s">
        <v>448</v>
      </c>
    </row>
  </sheetData>
  <mergeCells count="19">
    <mergeCell ref="A2:Z2"/>
    <mergeCell ref="H4:Z4"/>
    <mergeCell ref="I5:V5"/>
    <mergeCell ref="I6:P6"/>
    <mergeCell ref="A4:A7"/>
    <mergeCell ref="B4:B7"/>
    <mergeCell ref="C4:C7"/>
    <mergeCell ref="D4:D7"/>
    <mergeCell ref="E4:E7"/>
    <mergeCell ref="F4:F7"/>
    <mergeCell ref="G4:G7"/>
    <mergeCell ref="H5:H7"/>
    <mergeCell ref="Q6:Q7"/>
    <mergeCell ref="R6:R7"/>
    <mergeCell ref="S6:S7"/>
    <mergeCell ref="T6:T7"/>
    <mergeCell ref="U6:U7"/>
    <mergeCell ref="V6:V7"/>
    <mergeCell ref="W5:Z6"/>
  </mergeCells>
  <printOptions horizontalCentered="1"/>
  <pageMargins left="0.385416666666667" right="0.385416666666667" top="0.583333333333333" bottom="0.583333333333333" header="0.5" footer="0.5"/>
  <pageSetup paperSize="9" scale="60"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1.部门财务收支总体情况表</vt:lpstr>
      <vt:lpstr>2.部门收入总体情况表</vt:lpstr>
      <vt:lpstr>3.部门支出总体情况表</vt:lpstr>
      <vt:lpstr>4.部门财政拨款收支总体情况表</vt:lpstr>
      <vt:lpstr>5.部门一般公共预算本级财力安排支出情况表</vt:lpstr>
      <vt:lpstr>6.部门基本支出情况表</vt:lpstr>
      <vt:lpstr>7.部门政府性基金预算支出情况表</vt:lpstr>
      <vt:lpstr>8.财政拨款支出明细表（按经济科目分类）</vt:lpstr>
      <vt:lpstr>9.部门一般公共预算“三公”经费支出情况表</vt:lpstr>
      <vt:lpstr>10.市本级项目支出绩效目标表（本次下达）</vt:lpstr>
      <vt:lpstr>11.市本级项目支出绩效目标表（另文下达）</vt:lpstr>
      <vt:lpstr>12.市对下转移支付绩效目标表</vt:lpstr>
      <vt:lpstr>13.政府采购情况表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佐佐</cp:lastModifiedBy>
  <dcterms:created xsi:type="dcterms:W3CDTF">2020-02-17T02:19:00Z</dcterms:created>
  <dcterms:modified xsi:type="dcterms:W3CDTF">2020-09-03T05:16:41Z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2052-11.1.0.9564</vt:lpwstr>
  </property>
</Properties>
</file>